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EV-3732\Desktop\ANEXOS FED._INV-2022 ener@\"/>
    </mc:Choice>
  </mc:AlternateContent>
  <bookViews>
    <workbookView xWindow="0" yWindow="0" windowWidth="20490" windowHeight="7620"/>
  </bookViews>
  <sheets>
    <sheet name="INDRC COSTDR" sheetId="1" r:id="rId1"/>
    <sheet name="INDIREC CONTB" sheetId="2" r:id="rId2"/>
  </sheets>
  <definedNames>
    <definedName name="_xlnm.Print_Area" localSheetId="1">'INDIREC CONTB'!$A$1:$I$107</definedName>
    <definedName name="_xlnm.Print_Area" localSheetId="0">'INDRC COSTDR'!$A$1:$K$107</definedName>
    <definedName name="_xlnm.Print_Titles" localSheetId="1">'INDIREC CONTB'!$1:$8</definedName>
    <definedName name="_xlnm.Print_Titles" localSheetId="0">'INDRC COSTDR'!$1:$8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  <c r="E22" i="2"/>
  <c r="J11" i="1"/>
  <c r="G22" i="1"/>
  <c r="J22" i="1"/>
  <c r="F21" i="1" l="1"/>
  <c r="F20" i="1"/>
  <c r="F17" i="1"/>
  <c r="H91" i="2"/>
  <c r="H90" i="2"/>
  <c r="H89" i="2"/>
  <c r="H88" i="2"/>
  <c r="H87" i="2"/>
  <c r="H86" i="2"/>
  <c r="H85" i="2"/>
  <c r="H84" i="2"/>
  <c r="H83" i="2"/>
  <c r="E90" i="2"/>
  <c r="E89" i="2"/>
  <c r="E88" i="2"/>
  <c r="E87" i="2"/>
  <c r="E86" i="2"/>
  <c r="E85" i="2"/>
  <c r="E84" i="2"/>
  <c r="E83" i="2"/>
  <c r="E82" i="2"/>
  <c r="H36" i="2"/>
  <c r="E36" i="2"/>
  <c r="J91" i="1"/>
  <c r="J90" i="1"/>
  <c r="J89" i="1"/>
  <c r="J88" i="1"/>
  <c r="J87" i="1"/>
  <c r="J86" i="1"/>
  <c r="J85" i="1"/>
  <c r="J84" i="1"/>
  <c r="J83" i="1"/>
  <c r="G90" i="1"/>
  <c r="G72" i="1" l="1"/>
  <c r="G71" i="1"/>
  <c r="G70" i="1"/>
  <c r="G36" i="1"/>
  <c r="G66" i="1"/>
  <c r="G65" i="1"/>
  <c r="G61" i="1"/>
  <c r="G57" i="1"/>
  <c r="G58" i="1" s="1"/>
  <c r="G87" i="1" s="1"/>
  <c r="G50" i="1"/>
  <c r="G44" i="1"/>
  <c r="G42" i="1"/>
  <c r="G43" i="1"/>
  <c r="G41" i="1"/>
  <c r="G37" i="1"/>
  <c r="G35" i="1"/>
  <c r="G31" i="1"/>
  <c r="G26" i="1"/>
  <c r="G27" i="1"/>
  <c r="G28" i="1"/>
  <c r="G29" i="1"/>
  <c r="G25" i="1"/>
  <c r="G18" i="1"/>
  <c r="G19" i="1"/>
  <c r="F77" i="1"/>
  <c r="G77" i="1" s="1"/>
  <c r="F76" i="1"/>
  <c r="G76" i="1" s="1"/>
  <c r="F71" i="1"/>
  <c r="F72" i="1"/>
  <c r="F70" i="1"/>
  <c r="F66" i="1"/>
  <c r="F36" i="1"/>
  <c r="F65" i="1"/>
  <c r="F61" i="1"/>
  <c r="F57" i="1"/>
  <c r="F49" i="1"/>
  <c r="G49" i="1" s="1"/>
  <c r="F50" i="1"/>
  <c r="F51" i="1"/>
  <c r="G51" i="1" s="1"/>
  <c r="F52" i="1"/>
  <c r="G52" i="1" s="1"/>
  <c r="F53" i="1"/>
  <c r="G53" i="1" s="1"/>
  <c r="F48" i="1"/>
  <c r="G48" i="1" s="1"/>
  <c r="F42" i="1"/>
  <c r="F43" i="1"/>
  <c r="F44" i="1"/>
  <c r="F41" i="1"/>
  <c r="F37" i="1"/>
  <c r="F35" i="1"/>
  <c r="F26" i="1"/>
  <c r="F27" i="1"/>
  <c r="F28" i="1"/>
  <c r="F29" i="1"/>
  <c r="F30" i="1"/>
  <c r="G30" i="1" s="1"/>
  <c r="F31" i="1"/>
  <c r="F25" i="1"/>
  <c r="F18" i="1"/>
  <c r="F19" i="1"/>
  <c r="G20" i="1"/>
  <c r="G21" i="1"/>
  <c r="G17" i="1"/>
  <c r="J77" i="1"/>
  <c r="J76" i="1"/>
  <c r="J72" i="1"/>
  <c r="J71" i="1"/>
  <c r="J70" i="1"/>
  <c r="J36" i="1"/>
  <c r="J66" i="1"/>
  <c r="J65" i="1"/>
  <c r="J61" i="1"/>
  <c r="J62" i="1" s="1"/>
  <c r="G62" i="1"/>
  <c r="G88" i="1" s="1"/>
  <c r="J57" i="1"/>
  <c r="J58" i="1" s="1"/>
  <c r="J53" i="1"/>
  <c r="J52" i="1"/>
  <c r="J51" i="1"/>
  <c r="J50" i="1"/>
  <c r="J49" i="1"/>
  <c r="J48" i="1"/>
  <c r="J44" i="1"/>
  <c r="J43" i="1"/>
  <c r="J42" i="1"/>
  <c r="J41" i="1"/>
  <c r="J37" i="1"/>
  <c r="J35" i="1"/>
  <c r="J31" i="1"/>
  <c r="J30" i="1"/>
  <c r="J29" i="1"/>
  <c r="J28" i="1"/>
  <c r="J27" i="1"/>
  <c r="J26" i="1"/>
  <c r="J25" i="1"/>
  <c r="J21" i="1"/>
  <c r="J20" i="1"/>
  <c r="J19" i="1"/>
  <c r="J18" i="1"/>
  <c r="J17" i="1"/>
  <c r="H77" i="2"/>
  <c r="H76" i="2"/>
  <c r="H72" i="2"/>
  <c r="H71" i="2"/>
  <c r="H70" i="2"/>
  <c r="H66" i="2"/>
  <c r="H65" i="2"/>
  <c r="H61" i="2"/>
  <c r="H62" i="2" s="1"/>
  <c r="H57" i="2"/>
  <c r="H58" i="2" s="1"/>
  <c r="H49" i="2"/>
  <c r="H50" i="2"/>
  <c r="H51" i="2"/>
  <c r="H52" i="2"/>
  <c r="H53" i="2"/>
  <c r="H48" i="2"/>
  <c r="H42" i="2"/>
  <c r="H43" i="2"/>
  <c r="H44" i="2"/>
  <c r="H41" i="2"/>
  <c r="H37" i="2"/>
  <c r="H35" i="2"/>
  <c r="H26" i="2"/>
  <c r="H27" i="2"/>
  <c r="H28" i="2"/>
  <c r="H29" i="2"/>
  <c r="H30" i="2"/>
  <c r="H31" i="2"/>
  <c r="H25" i="2"/>
  <c r="H18" i="2"/>
  <c r="H19" i="2"/>
  <c r="H20" i="2"/>
  <c r="H21" i="2"/>
  <c r="H17" i="2"/>
  <c r="E37" i="2"/>
  <c r="E35" i="2"/>
  <c r="E31" i="2"/>
  <c r="E26" i="2"/>
  <c r="E27" i="2"/>
  <c r="E28" i="2"/>
  <c r="E29" i="2"/>
  <c r="E30" i="2"/>
  <c r="E25" i="2"/>
  <c r="E18" i="2"/>
  <c r="E19" i="2"/>
  <c r="E20" i="2"/>
  <c r="E21" i="2"/>
  <c r="E17" i="2"/>
  <c r="E77" i="2"/>
  <c r="E76" i="2"/>
  <c r="E71" i="2"/>
  <c r="E72" i="2"/>
  <c r="E70" i="2"/>
  <c r="E66" i="2"/>
  <c r="E65" i="2"/>
  <c r="E61" i="2"/>
  <c r="E62" i="2" s="1"/>
  <c r="E57" i="2"/>
  <c r="E58" i="2" s="1"/>
  <c r="E49" i="2"/>
  <c r="E50" i="2"/>
  <c r="E51" i="2"/>
  <c r="E52" i="2"/>
  <c r="E53" i="2"/>
  <c r="E48" i="2"/>
  <c r="E43" i="2"/>
  <c r="E44" i="2"/>
  <c r="E42" i="2"/>
  <c r="E41" i="2"/>
  <c r="E67" i="2" l="1"/>
  <c r="E73" i="2"/>
  <c r="E32" i="2"/>
  <c r="H73" i="2"/>
  <c r="E38" i="2"/>
  <c r="E45" i="2"/>
  <c r="H22" i="2"/>
  <c r="H82" i="2" s="1"/>
  <c r="H93" i="2" s="1"/>
  <c r="E98" i="2" s="1"/>
  <c r="H32" i="2"/>
  <c r="H45" i="2"/>
  <c r="H54" i="2"/>
  <c r="H78" i="2"/>
  <c r="G67" i="1"/>
  <c r="G89" i="1" s="1"/>
  <c r="H67" i="2"/>
  <c r="J73" i="1"/>
  <c r="J78" i="1"/>
  <c r="G78" i="1"/>
  <c r="G91" i="1" s="1"/>
  <c r="G54" i="1"/>
  <c r="G86" i="1" s="1"/>
  <c r="G32" i="1"/>
  <c r="G83" i="1" s="1"/>
  <c r="G38" i="1"/>
  <c r="G84" i="1" s="1"/>
  <c r="G45" i="1"/>
  <c r="G85" i="1" s="1"/>
  <c r="J38" i="1"/>
  <c r="J45" i="1"/>
  <c r="G82" i="1"/>
  <c r="G93" i="1" s="1"/>
  <c r="G11" i="1" s="1"/>
  <c r="J54" i="1"/>
  <c r="J67" i="1"/>
  <c r="J82" i="1"/>
  <c r="J93" i="1" s="1"/>
  <c r="G97" i="1" s="1"/>
  <c r="G100" i="1" s="1"/>
  <c r="J32" i="1"/>
  <c r="G73" i="1"/>
  <c r="E78" i="2"/>
  <c r="E91" i="2" s="1"/>
  <c r="E93" i="2" s="1"/>
  <c r="H38" i="2"/>
  <c r="E54" i="2"/>
  <c r="E11" i="2" l="1"/>
  <c r="E97" i="2"/>
  <c r="E100" i="2" s="1"/>
  <c r="G96" i="1"/>
  <c r="G99" i="1" s="1"/>
  <c r="G101" i="1" s="1"/>
  <c r="E101" i="2"/>
  <c r="E102" i="2" s="1"/>
</calcChain>
</file>

<file path=xl/sharedStrings.xml><?xml version="1.0" encoding="utf-8"?>
<sst xmlns="http://schemas.openxmlformats.org/spreadsheetml/2006/main" count="195" uniqueCount="93">
  <si>
    <t>Descripción</t>
  </si>
  <si>
    <t>Importe total por período para oficina central</t>
  </si>
  <si>
    <t>Importe total para oficina central</t>
  </si>
  <si>
    <t>Importe por período para oficina en obra</t>
  </si>
  <si>
    <t>Importe total para oficina en obra</t>
  </si>
  <si>
    <t>Cálculo de Indirectos</t>
  </si>
  <si>
    <t>HONORARIOS, SUELDOS Y PRESTACIONES</t>
  </si>
  <si>
    <t>Personal Directivo</t>
  </si>
  <si>
    <t>Personal Técnico</t>
  </si>
  <si>
    <t>Personal Administrativo</t>
  </si>
  <si>
    <t>Personal de Tránsito</t>
  </si>
  <si>
    <t>Cuota Patronal del IMSS (del 1 al 4)</t>
  </si>
  <si>
    <t>Prestaciones que obliga la ley</t>
  </si>
  <si>
    <t>Pasajes y Viáticos</t>
  </si>
  <si>
    <t>Consultores y Asesores</t>
  </si>
  <si>
    <t>DEPRECIACION, MANTENIMIENTO Y RENTAS</t>
  </si>
  <si>
    <t>Edificios y Locales</t>
  </si>
  <si>
    <t>Locales de Mantenimiento y Guarda</t>
  </si>
  <si>
    <t>Instalaciones Generales</t>
  </si>
  <si>
    <t>Bodegas</t>
  </si>
  <si>
    <t>Muebles y Enseres</t>
  </si>
  <si>
    <t>Depreciación o Renta y Operación de Vehículos</t>
  </si>
  <si>
    <t>Campamentos</t>
  </si>
  <si>
    <t>SERVICIOS</t>
  </si>
  <si>
    <t>Consultores, Asesores, Servicios y Laboratorios</t>
  </si>
  <si>
    <t>Estudio e Investigación</t>
  </si>
  <si>
    <t>FLETES Y ACARREOS</t>
  </si>
  <si>
    <t>De campamentos</t>
  </si>
  <si>
    <t>De Equipo de Construcción</t>
  </si>
  <si>
    <t>De Plantas y Elementos para Instalaciones</t>
  </si>
  <si>
    <t>De Mobiliario</t>
  </si>
  <si>
    <t>GASTOS DE OFICINA</t>
  </si>
  <si>
    <t>Papelería y Útiles de Escritorio</t>
  </si>
  <si>
    <t>Correos, Teléfonos, Telégrafos, Radio</t>
  </si>
  <si>
    <t>Situación de Fondos</t>
  </si>
  <si>
    <t>Copias y Duplicados</t>
  </si>
  <si>
    <t>Luz, Gas y Otros Consumos</t>
  </si>
  <si>
    <t>Gastos de Concursos</t>
  </si>
  <si>
    <t>CAPACITACION Y ADIESTRAMIENTO</t>
  </si>
  <si>
    <t>Capacitación y Adiestramiento</t>
  </si>
  <si>
    <t>SEGURIDAD E HIGIENE</t>
  </si>
  <si>
    <t>Seguridad e Higiene</t>
  </si>
  <si>
    <t>TRABAJOS PREVIOS AUXILIARES</t>
  </si>
  <si>
    <t>Construcción y Conservación de Caminos de Acceso</t>
  </si>
  <si>
    <t>Montajes y Desmantelamiento de Equipo</t>
  </si>
  <si>
    <t>De equipos de construccion y</t>
  </si>
  <si>
    <t>De plantas y elementos de instalaciones</t>
  </si>
  <si>
    <t>SEGUROS Y FIANZAS</t>
  </si>
  <si>
    <t>Primas por Seguros</t>
  </si>
  <si>
    <t>Primas por fianza</t>
  </si>
  <si>
    <t>TOTAL</t>
  </si>
  <si>
    <t>D) Indirectos de la oficina en obra:</t>
  </si>
  <si>
    <t>E) % indirectos de oficina central = ( B / A ) 100 =</t>
  </si>
  <si>
    <t>F) % indirectos de oficina en obra = ( D / A ) 100 =</t>
  </si>
  <si>
    <t>% DE INDIRECTOS = E + F =</t>
  </si>
  <si>
    <t>A) Costo directo de la obra:</t>
  </si>
  <si>
    <t>RESUMEN</t>
  </si>
  <si>
    <t>CALCULO DE INDIRECTOS  (ANEXO 13-1)</t>
  </si>
  <si>
    <t>GOBIERNO DEL ESTADO DE VERACRUZ DE IGNACIO DE LA LLAVE</t>
  </si>
  <si>
    <t>COMISIÓN DEL AGUA DEL ESTADO DE VERACRUZ</t>
  </si>
  <si>
    <t>Obra: "Construccion de Sistema Multiple de Agua Potable".</t>
  </si>
  <si>
    <t>Localidad Xalapa.</t>
  </si>
  <si>
    <t>Municipio: Xalapa, Ver.</t>
  </si>
  <si>
    <t>LICITANTE:</t>
  </si>
  <si>
    <t>DOMICILIO:</t>
  </si>
  <si>
    <t>Representante Legal.</t>
  </si>
  <si>
    <t>Hoja 1</t>
  </si>
  <si>
    <t>% de participación para gastos de oficina central</t>
  </si>
  <si>
    <t>B) Ejercicio del año anterior a costo directo:</t>
  </si>
  <si>
    <t>C) Indirectos de la oficina central:</t>
  </si>
  <si>
    <t>E) % indirectos de oficina central = ( C / B ) 100 =</t>
  </si>
  <si>
    <t>Total HONORARIOS, SUELDOS Y PRESTACIONES</t>
  </si>
  <si>
    <t>Total DEPRECIACION, MANTENIMIENTO Y RENTAS</t>
  </si>
  <si>
    <t>Total SERVICIOS</t>
  </si>
  <si>
    <t>Total FLETES Y ACARREOS</t>
  </si>
  <si>
    <t>Total GASTOS DE OFICINA</t>
  </si>
  <si>
    <t>Total CAPACITACION Y ADIESTRAMIENTO</t>
  </si>
  <si>
    <t>Total SEGURIDAD E HIGIENE</t>
  </si>
  <si>
    <t>Total TRABAJOS PREVIOS AUXILIARES</t>
  </si>
  <si>
    <t>Total SEGUROS Y FIANZAS</t>
  </si>
  <si>
    <t>B) Indirectos de la oficina central:</t>
  </si>
  <si>
    <t>Importe total por periodo para oficina central</t>
  </si>
  <si>
    <t>LETRERO INFORMATIVO DE OBRA(2)</t>
  </si>
  <si>
    <t>SEGURIDAD DE HIGIENE</t>
  </si>
  <si>
    <t>CONSTRUCCIÓN DE INSTALACIONES GENERALES</t>
  </si>
  <si>
    <t>Total CONSTRUCCIÓN DE INSTALACIONES GENERALES</t>
  </si>
  <si>
    <t>LETRERO INFORMATIVO DE OBRA (2)</t>
  </si>
  <si>
    <t>Ejemplo -A</t>
  </si>
  <si>
    <t>Ejemplo -B</t>
  </si>
  <si>
    <t>Licitación: No. CAEV-DLCPU-2022-00-LC</t>
  </si>
  <si>
    <t>Apertura Técnica-Económica: 10 de Mayo de 2022</t>
  </si>
  <si>
    <t>Inicio: 24 de Mayo de 2022</t>
  </si>
  <si>
    <t>terminación: 30 de Agosto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</si>
</sst>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Calibri"/>
      <family val="2"/>
      <charset val="204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b/>
      <sz val="14"/>
      <color rgb="FF7030A0"/>
      <name val="Calibri"/>
      <family val="2"/>
      <scheme val="minor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164" fontId="5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164" fontId="4" fillId="0" borderId="0" xfId="0" applyNumberFormat="1" applyFont="1" applyAlignment="1">
      <alignment horizontal="right" vertical="top" wrapText="1"/>
    </xf>
    <xf numFmtId="164" fontId="4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vertical="top" wrapText="1"/>
    </xf>
    <xf numFmtId="164" fontId="4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5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2" fontId="3" fillId="0" borderId="0" xfId="1" applyNumberFormat="1" applyFont="1" applyAlignment="1">
      <alignment horizontal="right" vertical="top" wrapText="1"/>
    </xf>
    <xf numFmtId="0" fontId="6" fillId="0" borderId="0" xfId="0" applyFont="1" applyAlignment="1">
      <alignment wrapText="1"/>
    </xf>
    <xf numFmtId="164" fontId="6" fillId="0" borderId="0" xfId="0" applyNumberFormat="1" applyFont="1" applyAlignment="1">
      <alignment horizontal="right" wrapText="1"/>
    </xf>
    <xf numFmtId="0" fontId="0" fillId="0" borderId="0" xfId="0" applyAlignment="1"/>
    <xf numFmtId="0" fontId="9" fillId="0" borderId="0" xfId="0" applyFont="1" applyAlignment="1">
      <alignment wrapText="1"/>
    </xf>
    <xf numFmtId="0" fontId="0" fillId="0" borderId="0" xfId="0" applyAlignment="1">
      <alignment horizontal="right" wrapText="1"/>
    </xf>
    <xf numFmtId="164" fontId="3" fillId="0" borderId="0" xfId="0" applyNumberFormat="1" applyFont="1" applyBorder="1" applyAlignment="1">
      <alignment horizontal="left" vertical="top" wrapText="1"/>
    </xf>
    <xf numFmtId="0" fontId="0" fillId="0" borderId="6" xfId="0" applyBorder="1" applyAlignment="1">
      <alignment wrapText="1"/>
    </xf>
    <xf numFmtId="9" fontId="4" fillId="0" borderId="1" xfId="1" applyFont="1" applyBorder="1" applyAlignment="1">
      <alignment vertical="top" wrapText="1"/>
    </xf>
    <xf numFmtId="9" fontId="4" fillId="0" borderId="0" xfId="1" applyFont="1" applyAlignment="1">
      <alignment vertical="top" wrapText="1"/>
    </xf>
    <xf numFmtId="10" fontId="5" fillId="0" borderId="0" xfId="1" applyNumberFormat="1" applyFont="1" applyAlignment="1">
      <alignment vertical="top" wrapText="1"/>
    </xf>
    <xf numFmtId="10" fontId="4" fillId="0" borderId="0" xfId="1" applyNumberFormat="1" applyFont="1" applyAlignment="1">
      <alignment vertical="top" wrapText="1"/>
    </xf>
    <xf numFmtId="164" fontId="5" fillId="0" borderId="0" xfId="1" applyNumberFormat="1" applyFont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164" fontId="4" fillId="0" borderId="0" xfId="0" applyNumberFormat="1" applyFont="1" applyBorder="1" applyAlignment="1">
      <alignment vertical="top" wrapText="1"/>
    </xf>
    <xf numFmtId="9" fontId="4" fillId="0" borderId="0" xfId="1" applyFont="1" applyBorder="1" applyAlignment="1">
      <alignment vertical="top" wrapText="1"/>
    </xf>
    <xf numFmtId="164" fontId="3" fillId="0" borderId="0" xfId="0" applyNumberFormat="1" applyFont="1" applyBorder="1" applyAlignment="1">
      <alignment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7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0" fontId="10" fillId="0" borderId="0" xfId="0" applyFont="1" applyAlignment="1">
      <alignment horizontal="righ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1839686</xdr:colOff>
      <xdr:row>36</xdr:row>
      <xdr:rowOff>106136</xdr:rowOff>
    </xdr:from>
    <xdr:to>
      <xdr:col>7</xdr:col>
      <xdr:colOff>934756</xdr:colOff>
      <xdr:row>46</xdr:row>
      <xdr:rowOff>190060</xdr:rowOff>
    </xdr:to>
    <xdr:sp macro="" textlink="">
      <xdr:nvSpPr>
        <xdr:cNvPr id="3" name="WordArt 42"/>
        <xdr:cNvSpPr>
          <a:spLocks noChangeArrowheads="1" noChangeShapeType="1" noTextEdit="1"/>
        </xdr:cNvSpPr>
      </xdr:nvSpPr>
      <xdr:spPr bwMode="auto">
        <a:xfrm rot="-2014742">
          <a:off x="1839686" y="8030936"/>
          <a:ext cx="7096070" cy="1988924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s-MX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noFill/>
              <a:effectLst/>
              <a:latin typeface="Arial Black" panose="020B0A04020102020204" pitchFamily="34" charset="0"/>
            </a:rPr>
            <a:t>EJEMPLO</a:t>
          </a:r>
        </a:p>
      </xdr:txBody>
    </xdr:sp>
    <xdr:clientData/>
  </xdr:twoCellAnchor>
  <xdr:twoCellAnchor>
    <xdr:from>
      <xdr:col>0</xdr:col>
      <xdr:colOff>2103664</xdr:colOff>
      <xdr:row>83</xdr:row>
      <xdr:rowOff>76200</xdr:rowOff>
    </xdr:from>
    <xdr:to>
      <xdr:col>8</xdr:col>
      <xdr:colOff>28520</xdr:colOff>
      <xdr:row>93</xdr:row>
      <xdr:rowOff>160124</xdr:rowOff>
    </xdr:to>
    <xdr:sp macro="" textlink="">
      <xdr:nvSpPr>
        <xdr:cNvPr id="4" name="WordArt 42"/>
        <xdr:cNvSpPr>
          <a:spLocks noChangeArrowheads="1" noChangeShapeType="1" noTextEdit="1"/>
        </xdr:cNvSpPr>
      </xdr:nvSpPr>
      <xdr:spPr bwMode="auto">
        <a:xfrm rot="-2014742">
          <a:off x="2103664" y="17153164"/>
          <a:ext cx="6878356" cy="1988924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s-MX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noFill/>
              <a:effectLst/>
              <a:latin typeface="Arial Black" panose="020B0A04020102020204" pitchFamily="34" charset="0"/>
            </a:rPr>
            <a:t>EJEMPLO</a:t>
          </a:r>
        </a:p>
      </xdr:txBody>
    </xdr:sp>
    <xdr:clientData/>
  </xdr:twoCellAnchor>
  <xdr:twoCellAnchor>
    <xdr:from>
      <xdr:col>0</xdr:col>
      <xdr:colOff>326571</xdr:colOff>
      <xdr:row>104</xdr:row>
      <xdr:rowOff>13607</xdr:rowOff>
    </xdr:from>
    <xdr:to>
      <xdr:col>10</xdr:col>
      <xdr:colOff>95250</xdr:colOff>
      <xdr:row>106</xdr:row>
      <xdr:rowOff>57422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326571" y="21281571"/>
          <a:ext cx="10001250" cy="424815"/>
        </a:xfrm>
        <a:prstGeom prst="rect">
          <a:avLst/>
        </a:prstGeom>
        <a:noFill/>
        <a:ln w="9525">
          <a:solidFill>
            <a:srgbClr val="00B0F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1400" b="1">
              <a:solidFill>
                <a:srgbClr val="C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rPr>
            <a:t>Para el llenado del presente anexo deberá considerar lo establecido en el numeral 9.6  de la Convocatoria (Bases de Licitación)</a:t>
          </a:r>
          <a:endParaRPr lang="es-MX" sz="1400">
            <a:solidFill>
              <a:srgbClr val="C00000"/>
            </a:solidFill>
            <a:effectLst/>
            <a:latin typeface="Calibri" panose="020F0502020204030204" pitchFamily="34" charset="0"/>
            <a:ea typeface="Calibri" panose="020F0502020204030204" pitchFamily="34" charset="0"/>
          </a:endParaRPr>
        </a:p>
        <a:p>
          <a:pPr>
            <a:lnSpc>
              <a:spcPct val="107000"/>
            </a:lnSpc>
            <a:spcAft>
              <a:spcPts val="800"/>
            </a:spcAft>
          </a:pPr>
          <a:r>
            <a:rPr lang="es-MX" sz="1100">
              <a:effectLst/>
              <a:latin typeface="Calibri" panose="020F0502020204030204" pitchFamily="34" charset="0"/>
              <a:ea typeface="Calibri" panose="020F0502020204030204" pitchFamily="34" charset="0"/>
            </a:rPr>
            <a:t> </a:t>
          </a:r>
        </a:p>
      </xdr:txBody>
    </xdr:sp>
    <xdr:clientData/>
  </xdr:twoCellAnchor>
  <xdr:twoCellAnchor editAs="oneCell">
    <xdr:from>
      <xdr:col>0</xdr:col>
      <xdr:colOff>1279071</xdr:colOff>
      <xdr:row>0</xdr:row>
      <xdr:rowOff>217715</xdr:rowOff>
    </xdr:from>
    <xdr:to>
      <xdr:col>8</xdr:col>
      <xdr:colOff>40821</xdr:colOff>
      <xdr:row>0</xdr:row>
      <xdr:rowOff>870857</xdr:rowOff>
    </xdr:to>
    <xdr:pic>
      <xdr:nvPicPr>
        <xdr:cNvPr id="7" name="Imagen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9071" y="217715"/>
          <a:ext cx="7715250" cy="65314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1646464</xdr:colOff>
      <xdr:row>29</xdr:row>
      <xdr:rowOff>106134</xdr:rowOff>
    </xdr:from>
    <xdr:to>
      <xdr:col>7</xdr:col>
      <xdr:colOff>434013</xdr:colOff>
      <xdr:row>39</xdr:row>
      <xdr:rowOff>190058</xdr:rowOff>
    </xdr:to>
    <xdr:sp macro="" textlink="">
      <xdr:nvSpPr>
        <xdr:cNvPr id="3" name="WordArt 42"/>
        <xdr:cNvSpPr>
          <a:spLocks noChangeArrowheads="1" noChangeShapeType="1" noTextEdit="1"/>
        </xdr:cNvSpPr>
      </xdr:nvSpPr>
      <xdr:spPr bwMode="auto">
        <a:xfrm rot="-2014742">
          <a:off x="1646464" y="6637563"/>
          <a:ext cx="6992656" cy="1988924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s-MX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noFill/>
              <a:effectLst/>
              <a:latin typeface="Arial Black" panose="020B0A04020102020204" pitchFamily="34" charset="0"/>
            </a:rPr>
            <a:t>EJEMPLO</a:t>
          </a:r>
        </a:p>
      </xdr:txBody>
    </xdr:sp>
    <xdr:clientData/>
  </xdr:twoCellAnchor>
  <xdr:twoCellAnchor>
    <xdr:from>
      <xdr:col>0</xdr:col>
      <xdr:colOff>1714499</xdr:colOff>
      <xdr:row>82</xdr:row>
      <xdr:rowOff>149680</xdr:rowOff>
    </xdr:from>
    <xdr:to>
      <xdr:col>7</xdr:col>
      <xdr:colOff>529651</xdr:colOff>
      <xdr:row>93</xdr:row>
      <xdr:rowOff>81981</xdr:rowOff>
    </xdr:to>
    <xdr:sp macro="" textlink="">
      <xdr:nvSpPr>
        <xdr:cNvPr id="4" name="WordArt 42"/>
        <xdr:cNvSpPr>
          <a:spLocks noChangeArrowheads="1" noChangeShapeType="1" noTextEdit="1"/>
        </xdr:cNvSpPr>
      </xdr:nvSpPr>
      <xdr:spPr bwMode="auto">
        <a:xfrm rot="-2014742">
          <a:off x="1714499" y="16777609"/>
          <a:ext cx="7020259" cy="2027801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s-MX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noFill/>
              <a:effectLst/>
              <a:latin typeface="Arial Black" panose="020B0A04020102020204" pitchFamily="34" charset="0"/>
            </a:rPr>
            <a:t>EJEMPLO</a:t>
          </a:r>
        </a:p>
      </xdr:txBody>
    </xdr:sp>
    <xdr:clientData/>
  </xdr:twoCellAnchor>
  <xdr:twoCellAnchor>
    <xdr:from>
      <xdr:col>0</xdr:col>
      <xdr:colOff>68036</xdr:colOff>
      <xdr:row>104</xdr:row>
      <xdr:rowOff>68036</xdr:rowOff>
    </xdr:from>
    <xdr:to>
      <xdr:col>8</xdr:col>
      <xdr:colOff>381000</xdr:colOff>
      <xdr:row>106</xdr:row>
      <xdr:rowOff>111851</xdr:rowOff>
    </xdr:to>
    <xdr:sp macro="" textlink="">
      <xdr:nvSpPr>
        <xdr:cNvPr id="5" name="Cuadro de texto 2"/>
        <xdr:cNvSpPr txBox="1">
          <a:spLocks noChangeArrowheads="1"/>
        </xdr:cNvSpPr>
      </xdr:nvSpPr>
      <xdr:spPr bwMode="auto">
        <a:xfrm>
          <a:off x="68036" y="21172715"/>
          <a:ext cx="10001250" cy="424815"/>
        </a:xfrm>
        <a:prstGeom prst="rect">
          <a:avLst/>
        </a:prstGeom>
        <a:noFill/>
        <a:ln w="9525">
          <a:solidFill>
            <a:srgbClr val="00B0F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1400" b="1">
              <a:solidFill>
                <a:srgbClr val="C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rPr>
            <a:t>Para el llenado del presente anexo deberá considerar lo establecido en el numeral 9.6 de la Convocatoria (Bases de Licitación)</a:t>
          </a:r>
          <a:endParaRPr lang="es-MX" sz="1400">
            <a:solidFill>
              <a:srgbClr val="C00000"/>
            </a:solidFill>
            <a:effectLst/>
            <a:latin typeface="Calibri" panose="020F0502020204030204" pitchFamily="34" charset="0"/>
            <a:ea typeface="Calibri" panose="020F0502020204030204" pitchFamily="34" charset="0"/>
          </a:endParaRPr>
        </a:p>
        <a:p>
          <a:pPr>
            <a:lnSpc>
              <a:spcPct val="107000"/>
            </a:lnSpc>
            <a:spcAft>
              <a:spcPts val="800"/>
            </a:spcAft>
          </a:pPr>
          <a:r>
            <a:rPr lang="es-MX" sz="1100">
              <a:effectLst/>
              <a:latin typeface="Calibri" panose="020F0502020204030204" pitchFamily="34" charset="0"/>
              <a:ea typeface="Calibri" panose="020F0502020204030204" pitchFamily="34" charset="0"/>
            </a:rPr>
            <a:t> </a:t>
          </a:r>
        </a:p>
      </xdr:txBody>
    </xdr:sp>
    <xdr:clientData/>
  </xdr:twoCellAnchor>
  <xdr:twoCellAnchor editAs="oneCell">
    <xdr:from>
      <xdr:col>0</xdr:col>
      <xdr:colOff>1061357</xdr:colOff>
      <xdr:row>0</xdr:row>
      <xdr:rowOff>272143</xdr:rowOff>
    </xdr:from>
    <xdr:to>
      <xdr:col>7</xdr:col>
      <xdr:colOff>571500</xdr:colOff>
      <xdr:row>0</xdr:row>
      <xdr:rowOff>925285</xdr:rowOff>
    </xdr:to>
    <xdr:pic>
      <xdr:nvPicPr>
        <xdr:cNvPr id="8" name="Imagen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1357" y="272143"/>
          <a:ext cx="7715250" cy="65314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tabSelected="1" view="pageBreakPreview" topLeftCell="A91" zoomScaleNormal="100" zoomScaleSheetLayoutView="100" workbookViewId="0">
      <selection activeCell="J96" sqref="J96"/>
    </sheetView>
  </sheetViews>
  <sheetFormatPr baseColWidth="10" defaultColWidth="9.140625" defaultRowHeight="15" x14ac:dyDescent="0.25"/>
  <cols>
    <col min="1" max="1" width="41.42578125" style="1" customWidth="1"/>
    <col min="2" max="2" width="4.85546875" style="1" customWidth="1"/>
    <col min="3" max="3" width="18.140625" style="1" customWidth="1"/>
    <col min="4" max="4" width="2" style="1" customWidth="1"/>
    <col min="5" max="5" width="17.5703125" style="1" customWidth="1"/>
    <col min="6" max="6" width="17.140625" style="1" customWidth="1"/>
    <col min="7" max="7" width="17.42578125" style="1" customWidth="1"/>
    <col min="8" max="8" width="15.7109375" style="1" customWidth="1"/>
    <col min="9" max="9" width="2.42578125" style="1" customWidth="1"/>
    <col min="10" max="10" width="16.7109375" style="1" customWidth="1"/>
    <col min="11" max="11" width="7" style="1" customWidth="1"/>
    <col min="12" max="16384" width="9.140625" style="1"/>
  </cols>
  <sheetData>
    <row r="1" spans="1:12" ht="82.5" customHeight="1" x14ac:dyDescent="0.25">
      <c r="J1" s="41" t="s">
        <v>87</v>
      </c>
      <c r="K1" s="41"/>
    </row>
    <row r="2" spans="1:12" x14ac:dyDescent="0.25">
      <c r="A2" s="44" t="s">
        <v>58</v>
      </c>
      <c r="B2" s="44"/>
      <c r="C2" s="44"/>
      <c r="D2" s="44"/>
      <c r="E2" s="44"/>
      <c r="F2" s="44"/>
      <c r="G2" s="44"/>
      <c r="H2" s="44"/>
      <c r="I2" s="44"/>
      <c r="J2" s="44"/>
      <c r="K2" s="1" t="s">
        <v>66</v>
      </c>
    </row>
    <row r="3" spans="1:12" x14ac:dyDescent="0.25">
      <c r="A3" s="45" t="s">
        <v>59</v>
      </c>
      <c r="B3" s="45"/>
      <c r="C3" s="45"/>
      <c r="D3" s="45"/>
      <c r="E3" s="45"/>
      <c r="F3" s="45"/>
      <c r="G3" s="45"/>
      <c r="H3" s="45"/>
      <c r="I3" s="45"/>
      <c r="J3" s="45"/>
    </row>
    <row r="4" spans="1:12" x14ac:dyDescent="0.25">
      <c r="A4" s="40" t="s">
        <v>89</v>
      </c>
    </row>
    <row r="5" spans="1:12" x14ac:dyDescent="0.25">
      <c r="A5" s="25" t="s">
        <v>60</v>
      </c>
      <c r="E5" s="1" t="s">
        <v>63</v>
      </c>
      <c r="K5" s="39" t="s">
        <v>90</v>
      </c>
    </row>
    <row r="6" spans="1:12" x14ac:dyDescent="0.25">
      <c r="A6" s="1" t="s">
        <v>61</v>
      </c>
      <c r="E6" s="1" t="s">
        <v>64</v>
      </c>
      <c r="K6" s="39" t="s">
        <v>91</v>
      </c>
    </row>
    <row r="7" spans="1:12" x14ac:dyDescent="0.25">
      <c r="A7" s="1" t="s">
        <v>62</v>
      </c>
      <c r="K7" s="39" t="s">
        <v>92</v>
      </c>
    </row>
    <row r="8" spans="1:12" s="26" customFormat="1" ht="8.25" x14ac:dyDescent="0.15"/>
    <row r="9" spans="1:12" x14ac:dyDescent="0.25">
      <c r="A9" s="43" t="s">
        <v>57</v>
      </c>
      <c r="B9" s="43"/>
      <c r="C9" s="43"/>
      <c r="D9" s="43"/>
      <c r="E9" s="43"/>
      <c r="F9" s="43"/>
      <c r="G9" s="43"/>
      <c r="H9" s="43"/>
      <c r="I9" s="43"/>
      <c r="J9" s="43"/>
      <c r="K9" s="43"/>
    </row>
    <row r="10" spans="1:12" ht="36" x14ac:dyDescent="0.25">
      <c r="A10" s="10" t="s">
        <v>0</v>
      </c>
      <c r="B10" s="10"/>
      <c r="C10" s="11" t="s">
        <v>1</v>
      </c>
      <c r="D10" s="11"/>
      <c r="E10" s="11" t="s">
        <v>67</v>
      </c>
      <c r="F10" s="11" t="s">
        <v>81</v>
      </c>
      <c r="G10" s="11" t="s">
        <v>2</v>
      </c>
      <c r="H10" s="11" t="s">
        <v>3</v>
      </c>
      <c r="I10" s="11"/>
      <c r="J10" s="11" t="s">
        <v>4</v>
      </c>
      <c r="K10" s="12"/>
      <c r="L10" s="29"/>
    </row>
    <row r="11" spans="1:12" x14ac:dyDescent="0.25">
      <c r="A11" s="2" t="s">
        <v>5</v>
      </c>
      <c r="B11" s="2"/>
      <c r="C11" s="15"/>
      <c r="D11" s="15"/>
      <c r="E11" s="30"/>
      <c r="F11" s="30"/>
      <c r="G11" s="16">
        <f>G93</f>
        <v>148213.15000000002</v>
      </c>
      <c r="H11" s="15"/>
      <c r="I11" s="15"/>
      <c r="J11" s="16">
        <f>J93</f>
        <v>262630.08</v>
      </c>
      <c r="K11" s="3"/>
      <c r="L11" s="28"/>
    </row>
    <row r="12" spans="1:12" x14ac:dyDescent="0.25">
      <c r="A12" s="35"/>
      <c r="B12" s="35"/>
      <c r="C12" s="36"/>
      <c r="D12" s="36"/>
      <c r="E12" s="37"/>
      <c r="F12" s="37"/>
      <c r="G12" s="38"/>
      <c r="H12" s="36"/>
      <c r="I12" s="36"/>
      <c r="J12" s="38"/>
      <c r="K12" s="28"/>
      <c r="L12" s="28"/>
    </row>
    <row r="13" spans="1:12" x14ac:dyDescent="0.25">
      <c r="A13" s="4" t="s">
        <v>6</v>
      </c>
      <c r="B13" s="4"/>
      <c r="C13" s="17"/>
      <c r="D13" s="17"/>
      <c r="E13" s="31"/>
      <c r="F13" s="31"/>
      <c r="G13" s="18"/>
      <c r="H13" s="17"/>
      <c r="I13" s="17"/>
      <c r="J13" s="18"/>
      <c r="K13" s="6"/>
      <c r="L13" s="6"/>
    </row>
    <row r="14" spans="1:12" x14ac:dyDescent="0.25">
      <c r="A14" s="4" t="s">
        <v>7</v>
      </c>
      <c r="B14" s="4"/>
      <c r="C14" s="17"/>
      <c r="D14" s="17"/>
      <c r="E14" s="31"/>
      <c r="F14" s="31"/>
      <c r="G14" s="18">
        <v>31925.759999999998</v>
      </c>
      <c r="H14" s="17"/>
      <c r="I14" s="17"/>
      <c r="J14" s="18">
        <v>63267.27</v>
      </c>
      <c r="K14" s="6"/>
      <c r="L14" s="6"/>
    </row>
    <row r="15" spans="1:12" x14ac:dyDescent="0.25">
      <c r="A15" s="4" t="s">
        <v>8</v>
      </c>
      <c r="B15" s="4"/>
      <c r="C15" s="17"/>
      <c r="D15" s="17"/>
      <c r="E15" s="31"/>
      <c r="F15" s="31"/>
      <c r="G15" s="18">
        <v>46573.77</v>
      </c>
      <c r="H15" s="17"/>
      <c r="I15" s="17"/>
      <c r="J15" s="18">
        <v>103497.25</v>
      </c>
      <c r="K15" s="6"/>
      <c r="L15" s="6"/>
    </row>
    <row r="16" spans="1:12" x14ac:dyDescent="0.25">
      <c r="A16" s="4" t="s">
        <v>9</v>
      </c>
      <c r="B16" s="4"/>
      <c r="C16" s="17"/>
      <c r="D16" s="17"/>
      <c r="E16" s="31"/>
      <c r="F16" s="31"/>
      <c r="G16" s="18">
        <v>42668.800000000003</v>
      </c>
      <c r="H16" s="17"/>
      <c r="I16" s="17"/>
      <c r="J16" s="18">
        <v>65241.56</v>
      </c>
      <c r="K16" s="6"/>
      <c r="L16" s="6"/>
    </row>
    <row r="17" spans="1:12" x14ac:dyDescent="0.25">
      <c r="A17" s="7" t="s">
        <v>10</v>
      </c>
      <c r="B17" s="7"/>
      <c r="C17" s="19">
        <v>3000</v>
      </c>
      <c r="D17" s="19"/>
      <c r="E17" s="32">
        <v>0.45</v>
      </c>
      <c r="F17" s="34">
        <f t="shared" ref="F17" si="0">C17*E17</f>
        <v>1350</v>
      </c>
      <c r="G17" s="19">
        <f>IF(C17=0,0,F17*3.19)</f>
        <v>4306.5</v>
      </c>
      <c r="H17" s="19">
        <v>550</v>
      </c>
      <c r="I17" s="19"/>
      <c r="J17" s="19">
        <f>IF(H17=0,0,H17*3.19)</f>
        <v>1754.5</v>
      </c>
      <c r="K17" s="8"/>
      <c r="L17" s="8"/>
    </row>
    <row r="18" spans="1:12" x14ac:dyDescent="0.25">
      <c r="A18" s="7" t="s">
        <v>11</v>
      </c>
      <c r="B18" s="7"/>
      <c r="C18" s="19">
        <v>0</v>
      </c>
      <c r="D18" s="19"/>
      <c r="E18" s="32">
        <v>0.45</v>
      </c>
      <c r="F18" s="34">
        <f t="shared" ref="F18:F21" si="1">C18*E18</f>
        <v>0</v>
      </c>
      <c r="G18" s="19">
        <f t="shared" ref="G18:G19" si="2">IF(C18=0,0,F18*3.19)</f>
        <v>0</v>
      </c>
      <c r="H18" s="19">
        <v>0</v>
      </c>
      <c r="I18" s="19"/>
      <c r="J18" s="19">
        <f t="shared" ref="J18:J21" si="3">IF(H18=0,0,H18*3.19)</f>
        <v>0</v>
      </c>
      <c r="K18" s="8"/>
      <c r="L18" s="8"/>
    </row>
    <row r="19" spans="1:12" x14ac:dyDescent="0.25">
      <c r="A19" s="7" t="s">
        <v>12</v>
      </c>
      <c r="B19" s="7"/>
      <c r="C19" s="19">
        <v>0</v>
      </c>
      <c r="D19" s="19"/>
      <c r="E19" s="32">
        <v>0.45</v>
      </c>
      <c r="F19" s="34">
        <f t="shared" si="1"/>
        <v>0</v>
      </c>
      <c r="G19" s="19">
        <f t="shared" si="2"/>
        <v>0</v>
      </c>
      <c r="H19" s="19">
        <v>0</v>
      </c>
      <c r="I19" s="19"/>
      <c r="J19" s="19">
        <f t="shared" si="3"/>
        <v>0</v>
      </c>
      <c r="K19" s="8"/>
      <c r="L19" s="8"/>
    </row>
    <row r="20" spans="1:12" x14ac:dyDescent="0.25">
      <c r="A20" s="7" t="s">
        <v>13</v>
      </c>
      <c r="B20" s="7"/>
      <c r="C20" s="19">
        <v>4000</v>
      </c>
      <c r="D20" s="19"/>
      <c r="E20" s="32">
        <v>0.45</v>
      </c>
      <c r="F20" s="34">
        <f t="shared" si="1"/>
        <v>1800</v>
      </c>
      <c r="G20" s="19">
        <f>IF(C20=0,0,F20*3.19)</f>
        <v>5742</v>
      </c>
      <c r="H20" s="19">
        <v>950</v>
      </c>
      <c r="I20" s="19"/>
      <c r="J20" s="19">
        <f t="shared" si="3"/>
        <v>3030.5</v>
      </c>
      <c r="K20" s="8"/>
      <c r="L20" s="8"/>
    </row>
    <row r="21" spans="1:12" x14ac:dyDescent="0.25">
      <c r="A21" s="7" t="s">
        <v>14</v>
      </c>
      <c r="B21" s="7"/>
      <c r="C21" s="19">
        <v>2200</v>
      </c>
      <c r="D21" s="19"/>
      <c r="E21" s="32">
        <v>0.45</v>
      </c>
      <c r="F21" s="34">
        <f t="shared" si="1"/>
        <v>990</v>
      </c>
      <c r="G21" s="19">
        <f>IF(C21=0,0,F21*3.19)</f>
        <v>3158.1</v>
      </c>
      <c r="H21" s="19">
        <v>350</v>
      </c>
      <c r="I21" s="19"/>
      <c r="J21" s="19">
        <f t="shared" si="3"/>
        <v>1116.5</v>
      </c>
      <c r="K21" s="8"/>
      <c r="L21" s="8"/>
    </row>
    <row r="22" spans="1:12" x14ac:dyDescent="0.25">
      <c r="A22" s="4" t="s">
        <v>71</v>
      </c>
      <c r="B22" s="7"/>
      <c r="C22" s="19"/>
      <c r="D22" s="19"/>
      <c r="E22" s="32"/>
      <c r="F22" s="32"/>
      <c r="G22" s="18">
        <f>SUM(G14:G21)</f>
        <v>134374.93000000002</v>
      </c>
      <c r="H22" s="19"/>
      <c r="I22" s="19"/>
      <c r="J22" s="18">
        <f>SUM(J14:J21)</f>
        <v>237907.58</v>
      </c>
      <c r="K22" s="8"/>
      <c r="L22" s="6"/>
    </row>
    <row r="23" spans="1:12" x14ac:dyDescent="0.25">
      <c r="A23" s="4"/>
      <c r="B23" s="7"/>
      <c r="C23" s="19"/>
      <c r="D23" s="19"/>
      <c r="E23" s="32"/>
      <c r="F23" s="32"/>
      <c r="G23" s="18"/>
      <c r="H23" s="19"/>
      <c r="I23" s="19"/>
      <c r="J23" s="19"/>
      <c r="K23" s="8"/>
      <c r="L23" s="8"/>
    </row>
    <row r="24" spans="1:12" x14ac:dyDescent="0.25">
      <c r="A24" s="4" t="s">
        <v>15</v>
      </c>
      <c r="B24" s="4"/>
      <c r="C24" s="17"/>
      <c r="D24" s="17"/>
      <c r="E24" s="33"/>
      <c r="F24" s="33"/>
      <c r="G24" s="18"/>
      <c r="H24" s="17"/>
      <c r="I24" s="17"/>
      <c r="J24" s="18"/>
      <c r="K24" s="6"/>
      <c r="L24" s="8"/>
    </row>
    <row r="25" spans="1:12" x14ac:dyDescent="0.25">
      <c r="A25" s="7" t="s">
        <v>16</v>
      </c>
      <c r="B25" s="7"/>
      <c r="C25" s="19">
        <v>0</v>
      </c>
      <c r="D25" s="19"/>
      <c r="E25" s="32">
        <v>0.45</v>
      </c>
      <c r="F25" s="34">
        <f t="shared" ref="F25:F31" si="4">C25*E25</f>
        <v>0</v>
      </c>
      <c r="G25" s="19">
        <f>IF(C25=0,0,F25*3.19)</f>
        <v>0</v>
      </c>
      <c r="H25" s="19">
        <v>0</v>
      </c>
      <c r="I25" s="19"/>
      <c r="J25" s="19">
        <f t="shared" ref="J25:J31" si="5">IF(H25=0,0,H25*3.19)</f>
        <v>0</v>
      </c>
      <c r="K25" s="8"/>
      <c r="L25" s="8"/>
    </row>
    <row r="26" spans="1:12" x14ac:dyDescent="0.25">
      <c r="A26" s="7" t="s">
        <v>17</v>
      </c>
      <c r="B26" s="7"/>
      <c r="C26" s="19">
        <v>0</v>
      </c>
      <c r="D26" s="19"/>
      <c r="E26" s="32">
        <v>0.45</v>
      </c>
      <c r="F26" s="34">
        <f t="shared" si="4"/>
        <v>0</v>
      </c>
      <c r="G26" s="19">
        <f t="shared" ref="G26:G31" si="6">IF(C26=0,0,F26*3.19)</f>
        <v>0</v>
      </c>
      <c r="H26" s="19">
        <v>0</v>
      </c>
      <c r="I26" s="19"/>
      <c r="J26" s="19">
        <f t="shared" si="5"/>
        <v>0</v>
      </c>
      <c r="K26" s="8"/>
      <c r="L26" s="8"/>
    </row>
    <row r="27" spans="1:12" x14ac:dyDescent="0.25">
      <c r="A27" s="7" t="s">
        <v>18</v>
      </c>
      <c r="B27" s="7"/>
      <c r="C27" s="19">
        <v>0</v>
      </c>
      <c r="D27" s="19"/>
      <c r="E27" s="32">
        <v>0.45</v>
      </c>
      <c r="F27" s="34">
        <f t="shared" si="4"/>
        <v>0</v>
      </c>
      <c r="G27" s="19">
        <f t="shared" si="6"/>
        <v>0</v>
      </c>
      <c r="H27" s="19">
        <v>0</v>
      </c>
      <c r="I27" s="19"/>
      <c r="J27" s="19">
        <f t="shared" si="5"/>
        <v>0</v>
      </c>
      <c r="K27" s="8"/>
      <c r="L27" s="8"/>
    </row>
    <row r="28" spans="1:12" x14ac:dyDescent="0.25">
      <c r="A28" s="7" t="s">
        <v>19</v>
      </c>
      <c r="B28" s="7"/>
      <c r="C28" s="19">
        <v>0</v>
      </c>
      <c r="D28" s="19"/>
      <c r="E28" s="32">
        <v>0.45</v>
      </c>
      <c r="F28" s="34">
        <f t="shared" si="4"/>
        <v>0</v>
      </c>
      <c r="G28" s="19">
        <f t="shared" si="6"/>
        <v>0</v>
      </c>
      <c r="H28" s="19">
        <v>90</v>
      </c>
      <c r="I28" s="19"/>
      <c r="J28" s="19">
        <f t="shared" si="5"/>
        <v>287.10000000000002</v>
      </c>
      <c r="K28" s="8"/>
      <c r="L28" s="8"/>
    </row>
    <row r="29" spans="1:12" x14ac:dyDescent="0.25">
      <c r="A29" s="7" t="s">
        <v>20</v>
      </c>
      <c r="B29" s="7"/>
      <c r="C29" s="19">
        <v>0</v>
      </c>
      <c r="D29" s="19"/>
      <c r="E29" s="32">
        <v>0.45</v>
      </c>
      <c r="F29" s="34">
        <f t="shared" si="4"/>
        <v>0</v>
      </c>
      <c r="G29" s="19">
        <f t="shared" si="6"/>
        <v>0</v>
      </c>
      <c r="H29" s="19">
        <v>0</v>
      </c>
      <c r="I29" s="19"/>
      <c r="J29" s="19">
        <f t="shared" si="5"/>
        <v>0</v>
      </c>
      <c r="K29" s="8"/>
      <c r="L29" s="8"/>
    </row>
    <row r="30" spans="1:12" x14ac:dyDescent="0.25">
      <c r="A30" s="7" t="s">
        <v>21</v>
      </c>
      <c r="B30" s="7"/>
      <c r="C30" s="19">
        <v>1500</v>
      </c>
      <c r="D30" s="19"/>
      <c r="E30" s="32">
        <v>0.45</v>
      </c>
      <c r="F30" s="34">
        <f t="shared" si="4"/>
        <v>675</v>
      </c>
      <c r="G30" s="19">
        <f t="shared" si="6"/>
        <v>2153.25</v>
      </c>
      <c r="H30" s="19">
        <v>0</v>
      </c>
      <c r="I30" s="19"/>
      <c r="J30" s="19">
        <f t="shared" si="5"/>
        <v>0</v>
      </c>
      <c r="K30" s="8"/>
      <c r="L30" s="6"/>
    </row>
    <row r="31" spans="1:12" x14ac:dyDescent="0.25">
      <c r="A31" s="7" t="s">
        <v>22</v>
      </c>
      <c r="B31" s="7"/>
      <c r="C31" s="19">
        <v>0</v>
      </c>
      <c r="D31" s="19"/>
      <c r="E31" s="32">
        <v>0.45</v>
      </c>
      <c r="F31" s="34">
        <f t="shared" si="4"/>
        <v>0</v>
      </c>
      <c r="G31" s="19">
        <f t="shared" si="6"/>
        <v>0</v>
      </c>
      <c r="H31" s="19">
        <v>0</v>
      </c>
      <c r="I31" s="19"/>
      <c r="J31" s="19">
        <f t="shared" si="5"/>
        <v>0</v>
      </c>
      <c r="K31" s="8"/>
      <c r="L31" s="8"/>
    </row>
    <row r="32" spans="1:12" x14ac:dyDescent="0.25">
      <c r="A32" s="4" t="s">
        <v>72</v>
      </c>
      <c r="B32" s="7"/>
      <c r="C32" s="19"/>
      <c r="D32" s="19"/>
      <c r="E32" s="32"/>
      <c r="F32" s="32"/>
      <c r="G32" s="18">
        <f>SUM(G25:G31)</f>
        <v>2153.25</v>
      </c>
      <c r="H32" s="19"/>
      <c r="I32" s="19"/>
      <c r="J32" s="18">
        <f>SUM(J25:J31)</f>
        <v>287.10000000000002</v>
      </c>
      <c r="K32" s="8"/>
      <c r="L32" s="8"/>
    </row>
    <row r="33" spans="1:12" x14ac:dyDescent="0.25">
      <c r="A33" s="7"/>
      <c r="B33" s="7"/>
      <c r="C33" s="19"/>
      <c r="D33" s="19"/>
      <c r="E33" s="32"/>
      <c r="F33" s="32"/>
      <c r="G33" s="19"/>
      <c r="H33" s="19"/>
      <c r="I33" s="19"/>
      <c r="J33" s="19"/>
      <c r="K33" s="8"/>
      <c r="L33" s="6"/>
    </row>
    <row r="34" spans="1:12" x14ac:dyDescent="0.25">
      <c r="A34" s="4" t="s">
        <v>23</v>
      </c>
      <c r="B34" s="4"/>
      <c r="C34" s="17"/>
      <c r="D34" s="17"/>
      <c r="E34" s="33"/>
      <c r="F34" s="33"/>
      <c r="G34" s="18"/>
      <c r="H34" s="17"/>
      <c r="I34" s="17"/>
      <c r="J34" s="18"/>
      <c r="K34" s="6"/>
      <c r="L34" s="8"/>
    </row>
    <row r="35" spans="1:12" x14ac:dyDescent="0.25">
      <c r="A35" s="7" t="s">
        <v>24</v>
      </c>
      <c r="B35" s="7"/>
      <c r="C35" s="19">
        <v>0</v>
      </c>
      <c r="D35" s="19"/>
      <c r="E35" s="32">
        <v>0.45</v>
      </c>
      <c r="F35" s="34">
        <f t="shared" ref="F35:F37" si="7">C35*E35</f>
        <v>0</v>
      </c>
      <c r="G35" s="19">
        <f t="shared" ref="G35:G37" si="8">IF(C35=0,0,F35*3.19)</f>
        <v>0</v>
      </c>
      <c r="H35" s="19">
        <v>100</v>
      </c>
      <c r="I35" s="19"/>
      <c r="J35" s="19">
        <f t="shared" ref="J35:J37" si="9">IF(H35=0,0,H35*3.19)</f>
        <v>319</v>
      </c>
      <c r="K35" s="8"/>
      <c r="L35" s="8"/>
    </row>
    <row r="36" spans="1:12" x14ac:dyDescent="0.25">
      <c r="A36" s="7" t="s">
        <v>82</v>
      </c>
      <c r="B36" s="7"/>
      <c r="C36" s="19">
        <v>0</v>
      </c>
      <c r="D36" s="19"/>
      <c r="E36" s="32">
        <v>0.45</v>
      </c>
      <c r="F36" s="34">
        <f>C36*E36</f>
        <v>0</v>
      </c>
      <c r="G36" s="19">
        <f>IF(C36=0,0,F36*3.19)</f>
        <v>0</v>
      </c>
      <c r="H36" s="19">
        <v>500</v>
      </c>
      <c r="I36" s="19"/>
      <c r="J36" s="19">
        <f>IF(H36=0,0,H36*3.19)</f>
        <v>1595</v>
      </c>
      <c r="K36" s="8"/>
      <c r="L36" s="8"/>
    </row>
    <row r="37" spans="1:12" x14ac:dyDescent="0.25">
      <c r="A37" s="7" t="s">
        <v>25</v>
      </c>
      <c r="B37" s="7"/>
      <c r="C37" s="19">
        <v>0</v>
      </c>
      <c r="D37" s="19"/>
      <c r="E37" s="32">
        <v>0.45</v>
      </c>
      <c r="F37" s="34">
        <f t="shared" si="7"/>
        <v>0</v>
      </c>
      <c r="G37" s="19">
        <f t="shared" si="8"/>
        <v>0</v>
      </c>
      <c r="H37" s="19">
        <v>500</v>
      </c>
      <c r="I37" s="19"/>
      <c r="J37" s="19">
        <f t="shared" si="9"/>
        <v>1595</v>
      </c>
      <c r="K37" s="8"/>
      <c r="L37" s="8"/>
    </row>
    <row r="38" spans="1:12" x14ac:dyDescent="0.25">
      <c r="A38" s="4" t="s">
        <v>73</v>
      </c>
      <c r="B38" s="7"/>
      <c r="C38" s="19"/>
      <c r="D38" s="19"/>
      <c r="E38" s="32"/>
      <c r="F38" s="32"/>
      <c r="G38" s="18">
        <f>SUM(G35:G37)</f>
        <v>0</v>
      </c>
      <c r="H38" s="19"/>
      <c r="I38" s="19"/>
      <c r="J38" s="18">
        <f>SUM(J35:J37)</f>
        <v>3509</v>
      </c>
      <c r="K38" s="8"/>
      <c r="L38" s="8"/>
    </row>
    <row r="39" spans="1:12" x14ac:dyDescent="0.25">
      <c r="A39" s="7"/>
      <c r="B39" s="7"/>
      <c r="C39" s="19"/>
      <c r="D39" s="19"/>
      <c r="E39" s="32"/>
      <c r="F39" s="32"/>
      <c r="G39" s="19"/>
      <c r="H39" s="19"/>
      <c r="I39" s="19"/>
      <c r="J39" s="19"/>
      <c r="K39" s="8"/>
      <c r="L39" s="6"/>
    </row>
    <row r="40" spans="1:12" x14ac:dyDescent="0.25">
      <c r="A40" s="4" t="s">
        <v>26</v>
      </c>
      <c r="B40" s="4"/>
      <c r="C40" s="17"/>
      <c r="D40" s="17"/>
      <c r="E40" s="33"/>
      <c r="F40" s="33"/>
      <c r="G40" s="18"/>
      <c r="H40" s="17"/>
      <c r="I40" s="17"/>
      <c r="J40" s="18"/>
      <c r="K40" s="6"/>
      <c r="L40" s="8"/>
    </row>
    <row r="41" spans="1:12" x14ac:dyDescent="0.25">
      <c r="A41" s="7" t="s">
        <v>27</v>
      </c>
      <c r="B41" s="7"/>
      <c r="C41" s="19">
        <v>0</v>
      </c>
      <c r="D41" s="19"/>
      <c r="E41" s="32">
        <v>0.45</v>
      </c>
      <c r="F41" s="34">
        <f t="shared" ref="F41:F44" si="10">C41*E41</f>
        <v>0</v>
      </c>
      <c r="G41" s="19">
        <f t="shared" ref="G41:G44" si="11">IF(C41=0,0,F41*3.19)</f>
        <v>0</v>
      </c>
      <c r="H41" s="19">
        <v>0</v>
      </c>
      <c r="I41" s="19"/>
      <c r="J41" s="19">
        <f t="shared" ref="J41:J44" si="12">IF(H41=0,0,H41*3.19)</f>
        <v>0</v>
      </c>
      <c r="K41" s="8"/>
      <c r="L41" s="8"/>
    </row>
    <row r="42" spans="1:12" x14ac:dyDescent="0.25">
      <c r="A42" s="7" t="s">
        <v>28</v>
      </c>
      <c r="B42" s="7"/>
      <c r="C42" s="19">
        <v>0</v>
      </c>
      <c r="D42" s="19"/>
      <c r="E42" s="32">
        <v>0.45</v>
      </c>
      <c r="F42" s="34">
        <f t="shared" si="10"/>
        <v>0</v>
      </c>
      <c r="G42" s="19">
        <f t="shared" si="11"/>
        <v>0</v>
      </c>
      <c r="H42" s="19">
        <v>1930</v>
      </c>
      <c r="I42" s="19"/>
      <c r="J42" s="19">
        <f>IF(H42=0,0,H42*3.19)</f>
        <v>6156.7</v>
      </c>
      <c r="K42" s="8"/>
      <c r="L42" s="8"/>
    </row>
    <row r="43" spans="1:12" x14ac:dyDescent="0.25">
      <c r="A43" s="7" t="s">
        <v>29</v>
      </c>
      <c r="B43" s="7"/>
      <c r="C43" s="19">
        <v>0</v>
      </c>
      <c r="D43" s="19"/>
      <c r="E43" s="32">
        <v>0.45</v>
      </c>
      <c r="F43" s="34">
        <f t="shared" si="10"/>
        <v>0</v>
      </c>
      <c r="G43" s="19">
        <f t="shared" si="11"/>
        <v>0</v>
      </c>
      <c r="H43" s="19">
        <v>0</v>
      </c>
      <c r="I43" s="19"/>
      <c r="J43" s="19">
        <f t="shared" si="12"/>
        <v>0</v>
      </c>
      <c r="K43" s="8"/>
      <c r="L43" s="8"/>
    </row>
    <row r="44" spans="1:12" x14ac:dyDescent="0.25">
      <c r="A44" s="7" t="s">
        <v>30</v>
      </c>
      <c r="B44" s="7"/>
      <c r="C44" s="19">
        <v>0</v>
      </c>
      <c r="D44" s="19"/>
      <c r="E44" s="32">
        <v>0.45</v>
      </c>
      <c r="F44" s="34">
        <f t="shared" si="10"/>
        <v>0</v>
      </c>
      <c r="G44" s="19">
        <f t="shared" si="11"/>
        <v>0</v>
      </c>
      <c r="H44" s="19">
        <v>0</v>
      </c>
      <c r="I44" s="19"/>
      <c r="J44" s="19">
        <f t="shared" si="12"/>
        <v>0</v>
      </c>
      <c r="K44" s="8"/>
      <c r="L44" s="8"/>
    </row>
    <row r="45" spans="1:12" x14ac:dyDescent="0.25">
      <c r="A45" s="4" t="s">
        <v>74</v>
      </c>
      <c r="B45" s="7"/>
      <c r="C45" s="19"/>
      <c r="D45" s="19"/>
      <c r="E45" s="32"/>
      <c r="F45" s="32"/>
      <c r="G45" s="18">
        <f>SUM(G41:G44)</f>
        <v>0</v>
      </c>
      <c r="H45" s="19"/>
      <c r="I45" s="19"/>
      <c r="J45" s="18">
        <f>SUM(J41:J44)</f>
        <v>6156.7</v>
      </c>
      <c r="K45" s="8"/>
      <c r="L45" s="8"/>
    </row>
    <row r="46" spans="1:12" x14ac:dyDescent="0.25">
      <c r="A46" s="7"/>
      <c r="B46" s="7"/>
      <c r="C46" s="19"/>
      <c r="D46" s="19"/>
      <c r="E46" s="32"/>
      <c r="F46" s="32"/>
      <c r="G46" s="19"/>
      <c r="H46" s="19"/>
      <c r="I46" s="19"/>
      <c r="J46" s="19"/>
      <c r="K46" s="8"/>
      <c r="L46" s="6"/>
    </row>
    <row r="47" spans="1:12" x14ac:dyDescent="0.25">
      <c r="A47" s="4" t="s">
        <v>31</v>
      </c>
      <c r="B47" s="4"/>
      <c r="C47" s="17"/>
      <c r="D47" s="17"/>
      <c r="E47" s="33"/>
      <c r="F47" s="33"/>
      <c r="G47" s="18"/>
      <c r="H47" s="17"/>
      <c r="I47" s="17"/>
      <c r="J47" s="18"/>
      <c r="K47" s="6"/>
      <c r="L47" s="8"/>
    </row>
    <row r="48" spans="1:12" x14ac:dyDescent="0.25">
      <c r="A48" s="7" t="s">
        <v>32</v>
      </c>
      <c r="B48" s="7"/>
      <c r="C48" s="19">
        <v>2000</v>
      </c>
      <c r="D48" s="19"/>
      <c r="E48" s="32">
        <v>0.45</v>
      </c>
      <c r="F48" s="34">
        <f t="shared" ref="F48:F53" si="13">C48*E48</f>
        <v>900</v>
      </c>
      <c r="G48" s="19">
        <f t="shared" ref="G48:G53" si="14">IF(C48=0,0,F48*3.19)</f>
        <v>2871</v>
      </c>
      <c r="H48" s="19">
        <v>0</v>
      </c>
      <c r="I48" s="19"/>
      <c r="J48" s="19">
        <f t="shared" ref="J48:J53" si="15">IF(H48=0,0,H48*3.19)</f>
        <v>0</v>
      </c>
      <c r="K48" s="8"/>
      <c r="L48" s="6"/>
    </row>
    <row r="49" spans="1:12" x14ac:dyDescent="0.25">
      <c r="A49" s="7" t="s">
        <v>33</v>
      </c>
      <c r="B49" s="7"/>
      <c r="C49" s="19">
        <v>2000</v>
      </c>
      <c r="D49" s="19"/>
      <c r="E49" s="32">
        <v>0.45</v>
      </c>
      <c r="F49" s="34">
        <f t="shared" si="13"/>
        <v>900</v>
      </c>
      <c r="G49" s="19">
        <f t="shared" si="14"/>
        <v>2871</v>
      </c>
      <c r="H49" s="19">
        <v>100</v>
      </c>
      <c r="I49" s="19"/>
      <c r="J49" s="19">
        <f t="shared" si="15"/>
        <v>319</v>
      </c>
      <c r="K49" s="8"/>
      <c r="L49" s="8"/>
    </row>
    <row r="50" spans="1:12" x14ac:dyDescent="0.25">
      <c r="A50" s="7" t="s">
        <v>34</v>
      </c>
      <c r="B50" s="7"/>
      <c r="C50" s="19">
        <v>0</v>
      </c>
      <c r="D50" s="19"/>
      <c r="E50" s="32">
        <v>0.45</v>
      </c>
      <c r="F50" s="34">
        <f t="shared" si="13"/>
        <v>0</v>
      </c>
      <c r="G50" s="19">
        <f t="shared" si="14"/>
        <v>0</v>
      </c>
      <c r="H50" s="19">
        <v>0</v>
      </c>
      <c r="I50" s="19"/>
      <c r="J50" s="19">
        <f t="shared" si="15"/>
        <v>0</v>
      </c>
      <c r="K50" s="8"/>
      <c r="L50" s="6"/>
    </row>
    <row r="51" spans="1:12" x14ac:dyDescent="0.25">
      <c r="A51" s="7" t="s">
        <v>35</v>
      </c>
      <c r="B51" s="7"/>
      <c r="C51" s="19">
        <v>1000</v>
      </c>
      <c r="D51" s="19"/>
      <c r="E51" s="32">
        <v>0.45</v>
      </c>
      <c r="F51" s="34">
        <f t="shared" si="13"/>
        <v>450</v>
      </c>
      <c r="G51" s="19">
        <f t="shared" si="14"/>
        <v>1435.5</v>
      </c>
      <c r="H51" s="19">
        <v>100</v>
      </c>
      <c r="I51" s="19"/>
      <c r="J51" s="19">
        <f t="shared" si="15"/>
        <v>319</v>
      </c>
      <c r="K51" s="8"/>
      <c r="L51" s="8"/>
    </row>
    <row r="52" spans="1:12" x14ac:dyDescent="0.25">
      <c r="A52" s="7" t="s">
        <v>36</v>
      </c>
      <c r="B52" s="7"/>
      <c r="C52" s="19">
        <v>1000</v>
      </c>
      <c r="D52" s="19"/>
      <c r="E52" s="32">
        <v>0.45</v>
      </c>
      <c r="F52" s="34">
        <f t="shared" si="13"/>
        <v>450</v>
      </c>
      <c r="G52" s="19">
        <f t="shared" si="14"/>
        <v>1435.5</v>
      </c>
      <c r="H52" s="19">
        <v>0</v>
      </c>
      <c r="I52" s="19"/>
      <c r="J52" s="19">
        <f t="shared" si="15"/>
        <v>0</v>
      </c>
      <c r="K52" s="8"/>
      <c r="L52" s="8"/>
    </row>
    <row r="53" spans="1:12" x14ac:dyDescent="0.25">
      <c r="A53" s="7" t="s">
        <v>37</v>
      </c>
      <c r="B53" s="7"/>
      <c r="C53" s="19">
        <v>1000</v>
      </c>
      <c r="D53" s="19"/>
      <c r="E53" s="32">
        <v>0.45</v>
      </c>
      <c r="F53" s="34">
        <f t="shared" si="13"/>
        <v>450</v>
      </c>
      <c r="G53" s="19">
        <f t="shared" si="14"/>
        <v>1435.5</v>
      </c>
      <c r="H53" s="19">
        <v>0</v>
      </c>
      <c r="I53" s="19"/>
      <c r="J53" s="19">
        <f t="shared" si="15"/>
        <v>0</v>
      </c>
      <c r="K53" s="8"/>
      <c r="L53" s="8"/>
    </row>
    <row r="54" spans="1:12" x14ac:dyDescent="0.25">
      <c r="A54" s="4" t="s">
        <v>75</v>
      </c>
      <c r="B54" s="7"/>
      <c r="C54" s="19"/>
      <c r="D54" s="19"/>
      <c r="E54" s="32"/>
      <c r="F54" s="32"/>
      <c r="G54" s="18">
        <f>SUM(G48:G53)</f>
        <v>10048.5</v>
      </c>
      <c r="H54" s="19"/>
      <c r="I54" s="19"/>
      <c r="J54" s="18">
        <f>SUM(J48:J53)</f>
        <v>638</v>
      </c>
      <c r="K54" s="8"/>
      <c r="L54" s="6"/>
    </row>
    <row r="55" spans="1:12" x14ac:dyDescent="0.25">
      <c r="A55" s="7"/>
      <c r="B55" s="7"/>
      <c r="C55" s="19"/>
      <c r="D55" s="19"/>
      <c r="E55" s="32"/>
      <c r="F55" s="32"/>
      <c r="G55" s="19"/>
      <c r="H55" s="19"/>
      <c r="I55" s="19"/>
      <c r="J55" s="19"/>
      <c r="K55" s="8"/>
      <c r="L55" s="8"/>
    </row>
    <row r="56" spans="1:12" x14ac:dyDescent="0.25">
      <c r="A56" s="4" t="s">
        <v>38</v>
      </c>
      <c r="B56" s="4"/>
      <c r="C56" s="17"/>
      <c r="D56" s="17"/>
      <c r="E56" s="33"/>
      <c r="F56" s="33"/>
      <c r="G56" s="18"/>
      <c r="H56" s="17"/>
      <c r="I56" s="17"/>
      <c r="J56" s="18"/>
      <c r="K56" s="6"/>
      <c r="L56" s="8"/>
    </row>
    <row r="57" spans="1:12" x14ac:dyDescent="0.25">
      <c r="A57" s="7" t="s">
        <v>39</v>
      </c>
      <c r="B57" s="7"/>
      <c r="C57" s="19">
        <v>0</v>
      </c>
      <c r="D57" s="19"/>
      <c r="E57" s="32">
        <v>0.45</v>
      </c>
      <c r="F57" s="34">
        <f t="shared" ref="F57" si="16">C57*E57</f>
        <v>0</v>
      </c>
      <c r="G57" s="19">
        <f t="shared" ref="G57" si="17">IF(C57=0,0,F57*3.19)</f>
        <v>0</v>
      </c>
      <c r="H57" s="19">
        <v>100</v>
      </c>
      <c r="I57" s="19"/>
      <c r="J57" s="19">
        <f t="shared" ref="J57" si="18">IF(H57=0,0,H57*3.19)</f>
        <v>319</v>
      </c>
      <c r="K57" s="8"/>
      <c r="L57" s="8"/>
    </row>
    <row r="58" spans="1:12" x14ac:dyDescent="0.25">
      <c r="A58" s="4" t="s">
        <v>76</v>
      </c>
      <c r="B58" s="7"/>
      <c r="C58" s="19"/>
      <c r="D58" s="19"/>
      <c r="E58" s="32"/>
      <c r="F58" s="32"/>
      <c r="G58" s="18">
        <f>G57</f>
        <v>0</v>
      </c>
      <c r="H58" s="19"/>
      <c r="I58" s="19"/>
      <c r="J58" s="18">
        <f>J57</f>
        <v>319</v>
      </c>
      <c r="K58" s="8"/>
      <c r="L58" s="6"/>
    </row>
    <row r="59" spans="1:12" x14ac:dyDescent="0.25">
      <c r="A59" s="7"/>
      <c r="B59" s="7"/>
      <c r="C59" s="19"/>
      <c r="D59" s="19"/>
      <c r="E59" s="32"/>
      <c r="F59" s="32"/>
      <c r="G59" s="19"/>
      <c r="H59" s="19"/>
      <c r="I59" s="19"/>
      <c r="J59" s="19"/>
      <c r="K59" s="8"/>
      <c r="L59" s="8"/>
    </row>
    <row r="60" spans="1:12" x14ac:dyDescent="0.25">
      <c r="A60" s="4" t="s">
        <v>40</v>
      </c>
      <c r="B60" s="4"/>
      <c r="C60" s="17"/>
      <c r="D60" s="17"/>
      <c r="E60" s="33"/>
      <c r="F60" s="33"/>
      <c r="G60" s="18"/>
      <c r="H60" s="17"/>
      <c r="I60" s="17"/>
      <c r="J60" s="18"/>
      <c r="K60" s="6"/>
      <c r="L60" s="8"/>
    </row>
    <row r="61" spans="1:12" x14ac:dyDescent="0.25">
      <c r="A61" s="7" t="s">
        <v>41</v>
      </c>
      <c r="B61" s="7"/>
      <c r="C61" s="19">
        <v>0</v>
      </c>
      <c r="D61" s="19"/>
      <c r="E61" s="32">
        <v>0.45</v>
      </c>
      <c r="F61" s="34">
        <f t="shared" ref="F61" si="19">C61*E61</f>
        <v>0</v>
      </c>
      <c r="G61" s="19">
        <f t="shared" ref="G61" si="20">IF(C61=0,0,F61*3.19)</f>
        <v>0</v>
      </c>
      <c r="H61" s="19">
        <v>100</v>
      </c>
      <c r="I61" s="19"/>
      <c r="J61" s="19">
        <f>IF(H61=0,0,H61*3.19)</f>
        <v>319</v>
      </c>
      <c r="K61" s="8"/>
      <c r="L61" s="6"/>
    </row>
    <row r="62" spans="1:12" x14ac:dyDescent="0.25">
      <c r="A62" s="4" t="s">
        <v>77</v>
      </c>
      <c r="B62" s="7"/>
      <c r="C62" s="19"/>
      <c r="D62" s="19"/>
      <c r="E62" s="32"/>
      <c r="F62" s="32"/>
      <c r="G62" s="18">
        <f>G61</f>
        <v>0</v>
      </c>
      <c r="H62" s="19"/>
      <c r="I62" s="19"/>
      <c r="J62" s="18">
        <f>J61</f>
        <v>319</v>
      </c>
      <c r="K62" s="8"/>
      <c r="L62" s="6"/>
    </row>
    <row r="63" spans="1:12" x14ac:dyDescent="0.25">
      <c r="A63" s="7"/>
      <c r="B63" s="7"/>
      <c r="C63" s="19"/>
      <c r="D63" s="19"/>
      <c r="E63" s="32"/>
      <c r="F63" s="32"/>
      <c r="G63" s="19"/>
      <c r="H63" s="19"/>
      <c r="I63" s="19"/>
      <c r="J63" s="19"/>
      <c r="K63" s="8"/>
      <c r="L63" s="9"/>
    </row>
    <row r="64" spans="1:12" x14ac:dyDescent="0.25">
      <c r="A64" s="4" t="s">
        <v>42</v>
      </c>
      <c r="B64" s="4"/>
      <c r="C64" s="17"/>
      <c r="D64" s="17"/>
      <c r="E64" s="33"/>
      <c r="F64" s="33"/>
      <c r="G64" s="18"/>
      <c r="H64" s="17"/>
      <c r="I64" s="17"/>
      <c r="J64" s="18"/>
      <c r="K64" s="6"/>
      <c r="L64" s="9"/>
    </row>
    <row r="65" spans="1:12" ht="24" x14ac:dyDescent="0.25">
      <c r="A65" s="7" t="s">
        <v>43</v>
      </c>
      <c r="B65" s="7"/>
      <c r="C65" s="19">
        <v>0</v>
      </c>
      <c r="D65" s="19"/>
      <c r="E65" s="32">
        <v>0.45</v>
      </c>
      <c r="F65" s="34">
        <f t="shared" ref="F65:F66" si="21">C65*E65</f>
        <v>0</v>
      </c>
      <c r="G65" s="19">
        <f t="shared" ref="G65:G66" si="22">IF(C65=0,0,F65*3.19)</f>
        <v>0</v>
      </c>
      <c r="H65" s="19">
        <v>100</v>
      </c>
      <c r="I65" s="19"/>
      <c r="J65" s="19">
        <f>IF(H65=0,0,H65*3.19)</f>
        <v>319</v>
      </c>
      <c r="K65" s="8"/>
      <c r="L65" s="9"/>
    </row>
    <row r="66" spans="1:12" x14ac:dyDescent="0.25">
      <c r="A66" s="7" t="s">
        <v>44</v>
      </c>
      <c r="B66" s="7"/>
      <c r="C66" s="19">
        <v>0</v>
      </c>
      <c r="D66" s="19"/>
      <c r="E66" s="32">
        <v>0.45</v>
      </c>
      <c r="F66" s="34">
        <f t="shared" si="21"/>
        <v>0</v>
      </c>
      <c r="G66" s="19">
        <f t="shared" si="22"/>
        <v>0</v>
      </c>
      <c r="H66" s="19">
        <v>100</v>
      </c>
      <c r="I66" s="19"/>
      <c r="J66" s="19">
        <f>IF(H66=0,0,H66*3.19)</f>
        <v>319</v>
      </c>
      <c r="K66" s="8"/>
      <c r="L66" s="9"/>
    </row>
    <row r="67" spans="1:12" x14ac:dyDescent="0.25">
      <c r="A67" s="4" t="s">
        <v>78</v>
      </c>
      <c r="B67" s="7"/>
      <c r="C67" s="19"/>
      <c r="D67" s="19"/>
      <c r="E67" s="32"/>
      <c r="F67" s="32"/>
      <c r="G67" s="18">
        <f>SUM(G65:G66)</f>
        <v>0</v>
      </c>
      <c r="H67" s="19"/>
      <c r="I67" s="19"/>
      <c r="J67" s="18">
        <f>SUM(J65:J66)</f>
        <v>638</v>
      </c>
      <c r="K67" s="8"/>
      <c r="L67" s="9"/>
    </row>
    <row r="68" spans="1:12" x14ac:dyDescent="0.25">
      <c r="A68" s="7"/>
      <c r="B68" s="7"/>
      <c r="C68" s="19"/>
      <c r="D68" s="19"/>
      <c r="E68" s="32"/>
      <c r="F68" s="32"/>
      <c r="G68" s="19"/>
      <c r="H68" s="19"/>
      <c r="I68" s="19"/>
      <c r="J68" s="19"/>
      <c r="K68" s="8"/>
      <c r="L68" s="9"/>
    </row>
    <row r="69" spans="1:12" x14ac:dyDescent="0.25">
      <c r="A69" s="4" t="s">
        <v>84</v>
      </c>
      <c r="B69" s="4"/>
      <c r="C69" s="17"/>
      <c r="D69" s="17"/>
      <c r="E69" s="33"/>
      <c r="F69" s="33"/>
      <c r="G69" s="18"/>
      <c r="H69" s="17"/>
      <c r="I69" s="17"/>
      <c r="J69" s="18"/>
      <c r="K69" s="6"/>
      <c r="L69" s="9"/>
    </row>
    <row r="70" spans="1:12" x14ac:dyDescent="0.25">
      <c r="A70" s="7" t="s">
        <v>27</v>
      </c>
      <c r="B70" s="7"/>
      <c r="C70" s="19">
        <v>0</v>
      </c>
      <c r="D70" s="19"/>
      <c r="E70" s="32">
        <v>0.45</v>
      </c>
      <c r="F70" s="34">
        <f t="shared" ref="F70:F72" si="23">C70*E70</f>
        <v>0</v>
      </c>
      <c r="G70" s="19">
        <f t="shared" ref="G70:G72" si="24">IF(C70=0,0,F70*3.19)</f>
        <v>0</v>
      </c>
      <c r="H70" s="19">
        <v>10</v>
      </c>
      <c r="I70" s="19"/>
      <c r="J70" s="19">
        <f>IF(H70=0,0,H70*3.19)</f>
        <v>31.9</v>
      </c>
      <c r="K70" s="8"/>
      <c r="L70" s="9"/>
    </row>
    <row r="71" spans="1:12" x14ac:dyDescent="0.25">
      <c r="A71" s="7" t="s">
        <v>45</v>
      </c>
      <c r="B71" s="7"/>
      <c r="C71" s="19">
        <v>0</v>
      </c>
      <c r="D71" s="19"/>
      <c r="E71" s="32">
        <v>0.45</v>
      </c>
      <c r="F71" s="34">
        <f t="shared" si="23"/>
        <v>0</v>
      </c>
      <c r="G71" s="19">
        <f t="shared" si="24"/>
        <v>0</v>
      </c>
      <c r="H71" s="19">
        <v>10</v>
      </c>
      <c r="I71" s="19"/>
      <c r="J71" s="19">
        <f>IF(H71=0,0,H71*3.19)</f>
        <v>31.9</v>
      </c>
      <c r="K71" s="8"/>
      <c r="L71" s="9"/>
    </row>
    <row r="72" spans="1:12" x14ac:dyDescent="0.25">
      <c r="A72" s="7" t="s">
        <v>46</v>
      </c>
      <c r="B72" s="7"/>
      <c r="C72" s="19">
        <v>0</v>
      </c>
      <c r="D72" s="19"/>
      <c r="E72" s="32">
        <v>0.45</v>
      </c>
      <c r="F72" s="34">
        <f t="shared" si="23"/>
        <v>0</v>
      </c>
      <c r="G72" s="19">
        <f t="shared" si="24"/>
        <v>0</v>
      </c>
      <c r="H72" s="19">
        <v>10</v>
      </c>
      <c r="I72" s="19"/>
      <c r="J72" s="19">
        <f>IF(H72=0,0,H72*3.19)</f>
        <v>31.9</v>
      </c>
      <c r="K72" s="8"/>
      <c r="L72" s="9"/>
    </row>
    <row r="73" spans="1:12" ht="24" x14ac:dyDescent="0.25">
      <c r="A73" s="4" t="s">
        <v>85</v>
      </c>
      <c r="B73" s="7"/>
      <c r="C73" s="19"/>
      <c r="D73" s="19"/>
      <c r="E73" s="32"/>
      <c r="F73" s="32"/>
      <c r="G73" s="18">
        <f>SUM(G70:G72)</f>
        <v>0</v>
      </c>
      <c r="H73" s="19"/>
      <c r="I73" s="19"/>
      <c r="J73" s="18">
        <f>SUM(J70:J72)</f>
        <v>95.699999999999989</v>
      </c>
      <c r="K73" s="8"/>
      <c r="L73" s="9"/>
    </row>
    <row r="74" spans="1:12" x14ac:dyDescent="0.25">
      <c r="A74" s="7"/>
      <c r="B74" s="7"/>
      <c r="C74" s="19"/>
      <c r="D74" s="19"/>
      <c r="E74" s="32"/>
      <c r="F74" s="32"/>
      <c r="G74" s="19"/>
      <c r="H74" s="19"/>
      <c r="I74" s="19"/>
      <c r="J74" s="19"/>
      <c r="K74" s="8"/>
      <c r="L74" s="9"/>
    </row>
    <row r="75" spans="1:12" x14ac:dyDescent="0.25">
      <c r="A75" s="4" t="s">
        <v>47</v>
      </c>
      <c r="B75" s="4"/>
      <c r="C75" s="17"/>
      <c r="D75" s="17"/>
      <c r="E75" s="33"/>
      <c r="F75" s="33"/>
      <c r="G75" s="18"/>
      <c r="H75" s="17"/>
      <c r="I75" s="17"/>
      <c r="J75" s="18"/>
      <c r="K75" s="6"/>
      <c r="L75" s="9"/>
    </row>
    <row r="76" spans="1:12" ht="15" customHeight="1" x14ac:dyDescent="0.25">
      <c r="A76" s="7" t="s">
        <v>48</v>
      </c>
      <c r="B76" s="7"/>
      <c r="C76" s="19">
        <v>1140</v>
      </c>
      <c r="D76" s="19"/>
      <c r="E76" s="32">
        <v>0.45</v>
      </c>
      <c r="F76" s="34">
        <f t="shared" ref="F76:F77" si="25">C76*E76</f>
        <v>513</v>
      </c>
      <c r="G76" s="19">
        <f t="shared" ref="G76:G77" si="26">IF(C76=0,0,F76*3.19)</f>
        <v>1636.47</v>
      </c>
      <c r="H76" s="19">
        <v>2000</v>
      </c>
      <c r="I76" s="19"/>
      <c r="J76" s="19">
        <f>IF(H76=0,0,H76*3.19)</f>
        <v>6380</v>
      </c>
      <c r="K76" s="8"/>
      <c r="L76" s="9"/>
    </row>
    <row r="77" spans="1:12" x14ac:dyDescent="0.25">
      <c r="A77" s="7" t="s">
        <v>49</v>
      </c>
      <c r="B77" s="7"/>
      <c r="C77" s="19">
        <v>0</v>
      </c>
      <c r="D77" s="19"/>
      <c r="E77" s="32">
        <v>0.45</v>
      </c>
      <c r="F77" s="34">
        <f t="shared" si="25"/>
        <v>0</v>
      </c>
      <c r="G77" s="19">
        <f t="shared" si="26"/>
        <v>0</v>
      </c>
      <c r="H77" s="19">
        <v>2000</v>
      </c>
      <c r="I77" s="19"/>
      <c r="J77" s="19">
        <f>IF(H77=0,0,H77*3.19)</f>
        <v>6380</v>
      </c>
      <c r="K77" s="8"/>
    </row>
    <row r="78" spans="1:12" x14ac:dyDescent="0.25">
      <c r="A78" s="4" t="s">
        <v>79</v>
      </c>
      <c r="B78" s="7"/>
      <c r="C78" s="19"/>
      <c r="D78" s="19"/>
      <c r="E78" s="32"/>
      <c r="F78" s="32"/>
      <c r="G78" s="18">
        <f>SUM(G76:G77)</f>
        <v>1636.47</v>
      </c>
      <c r="H78" s="19"/>
      <c r="I78" s="19"/>
      <c r="J78" s="18">
        <f>SUM(J76:J77)</f>
        <v>12760</v>
      </c>
      <c r="K78" s="8"/>
    </row>
    <row r="79" spans="1:12" x14ac:dyDescent="0.25">
      <c r="A79" s="7"/>
      <c r="B79" s="7"/>
      <c r="C79" s="19"/>
      <c r="D79" s="19"/>
      <c r="E79" s="32"/>
      <c r="F79" s="32"/>
      <c r="G79" s="19"/>
      <c r="H79" s="19"/>
      <c r="I79" s="19"/>
      <c r="J79" s="19"/>
      <c r="K79" s="8"/>
    </row>
    <row r="80" spans="1:12" x14ac:dyDescent="0.25">
      <c r="A80" s="4"/>
      <c r="B80" s="4"/>
      <c r="C80" s="17"/>
      <c r="D80" s="17"/>
      <c r="E80" s="31"/>
      <c r="F80" s="31"/>
      <c r="G80" s="18"/>
      <c r="H80" s="17"/>
      <c r="I80" s="17"/>
      <c r="J80" s="18"/>
      <c r="K80" s="6"/>
    </row>
    <row r="81" spans="1:11" x14ac:dyDescent="0.25">
      <c r="A81" s="4" t="s">
        <v>56</v>
      </c>
      <c r="B81" s="4"/>
      <c r="C81" s="17"/>
      <c r="D81" s="17"/>
      <c r="E81" s="17"/>
      <c r="F81" s="17"/>
      <c r="G81" s="18"/>
      <c r="H81" s="17"/>
      <c r="I81" s="17"/>
      <c r="J81" s="18"/>
      <c r="K81" s="6"/>
    </row>
    <row r="82" spans="1:11" x14ac:dyDescent="0.25">
      <c r="A82" s="4" t="s">
        <v>6</v>
      </c>
      <c r="B82" s="5"/>
      <c r="C82" s="5"/>
      <c r="D82" s="23"/>
      <c r="E82" s="23"/>
      <c r="F82" s="23"/>
      <c r="G82" s="20">
        <f>G22</f>
        <v>134374.93000000002</v>
      </c>
      <c r="H82" s="20"/>
      <c r="I82" s="24"/>
      <c r="J82" s="20">
        <f>J22</f>
        <v>237907.58</v>
      </c>
      <c r="K82" s="9"/>
    </row>
    <row r="83" spans="1:11" x14ac:dyDescent="0.25">
      <c r="A83" s="4" t="s">
        <v>15</v>
      </c>
      <c r="B83" s="5"/>
      <c r="C83" s="5"/>
      <c r="D83" s="23"/>
      <c r="E83" s="23"/>
      <c r="F83" s="23"/>
      <c r="G83" s="20">
        <f>G32</f>
        <v>2153.25</v>
      </c>
      <c r="H83" s="20"/>
      <c r="I83" s="24"/>
      <c r="J83" s="20">
        <f>J32</f>
        <v>287.10000000000002</v>
      </c>
      <c r="K83" s="9"/>
    </row>
    <row r="84" spans="1:11" x14ac:dyDescent="0.25">
      <c r="A84" s="4" t="s">
        <v>23</v>
      </c>
      <c r="B84" s="5"/>
      <c r="C84" s="5"/>
      <c r="D84" s="23"/>
      <c r="E84" s="23"/>
      <c r="F84" s="23"/>
      <c r="G84" s="20">
        <f>G38</f>
        <v>0</v>
      </c>
      <c r="H84" s="20"/>
      <c r="I84" s="24"/>
      <c r="J84" s="20">
        <f>J38</f>
        <v>3509</v>
      </c>
      <c r="K84" s="9"/>
    </row>
    <row r="85" spans="1:11" x14ac:dyDescent="0.25">
      <c r="A85" s="4" t="s">
        <v>26</v>
      </c>
      <c r="B85" s="5"/>
      <c r="C85" s="5"/>
      <c r="D85" s="23"/>
      <c r="E85" s="23"/>
      <c r="F85" s="23"/>
      <c r="G85" s="20">
        <f>G45</f>
        <v>0</v>
      </c>
      <c r="H85" s="20"/>
      <c r="I85" s="24"/>
      <c r="J85" s="20">
        <f>J45</f>
        <v>6156.7</v>
      </c>
      <c r="K85" s="9"/>
    </row>
    <row r="86" spans="1:11" x14ac:dyDescent="0.25">
      <c r="A86" s="4" t="s">
        <v>31</v>
      </c>
      <c r="B86" s="5"/>
      <c r="C86" s="5"/>
      <c r="D86" s="23"/>
      <c r="E86" s="23"/>
      <c r="F86" s="23"/>
      <c r="G86" s="20">
        <f>G54</f>
        <v>10048.5</v>
      </c>
      <c r="H86" s="20"/>
      <c r="I86" s="24"/>
      <c r="J86" s="20">
        <f>J54</f>
        <v>638</v>
      </c>
      <c r="K86" s="9"/>
    </row>
    <row r="87" spans="1:11" x14ac:dyDescent="0.25">
      <c r="A87" s="4" t="s">
        <v>38</v>
      </c>
      <c r="B87" s="5"/>
      <c r="C87" s="5"/>
      <c r="D87" s="23"/>
      <c r="E87" s="23"/>
      <c r="F87" s="23"/>
      <c r="G87" s="20">
        <f>G58</f>
        <v>0</v>
      </c>
      <c r="H87" s="20"/>
      <c r="I87" s="24"/>
      <c r="J87" s="20">
        <f>J58</f>
        <v>319</v>
      </c>
      <c r="K87" s="9"/>
    </row>
    <row r="88" spans="1:11" x14ac:dyDescent="0.25">
      <c r="A88" s="4" t="s">
        <v>83</v>
      </c>
      <c r="B88" s="5"/>
      <c r="C88" s="5"/>
      <c r="D88" s="23"/>
      <c r="E88" s="23"/>
      <c r="F88" s="23"/>
      <c r="G88" s="20">
        <f>G62</f>
        <v>0</v>
      </c>
      <c r="H88" s="20"/>
      <c r="I88" s="24"/>
      <c r="J88" s="20">
        <f>J62</f>
        <v>319</v>
      </c>
      <c r="K88" s="9"/>
    </row>
    <row r="89" spans="1:11" x14ac:dyDescent="0.25">
      <c r="A89" s="4" t="s">
        <v>42</v>
      </c>
      <c r="B89" s="5"/>
      <c r="C89" s="5"/>
      <c r="D89" s="23"/>
      <c r="E89" s="23"/>
      <c r="F89" s="23"/>
      <c r="G89" s="20">
        <f>G67</f>
        <v>0</v>
      </c>
      <c r="H89" s="20"/>
      <c r="I89" s="24"/>
      <c r="J89" s="20">
        <f>J67</f>
        <v>638</v>
      </c>
      <c r="K89" s="9"/>
    </row>
    <row r="90" spans="1:11" x14ac:dyDescent="0.25">
      <c r="A90" s="4" t="s">
        <v>84</v>
      </c>
      <c r="B90" s="5"/>
      <c r="C90" s="5"/>
      <c r="D90" s="23"/>
      <c r="E90" s="23"/>
      <c r="F90" s="23"/>
      <c r="G90" s="20">
        <f>G73</f>
        <v>0</v>
      </c>
      <c r="H90" s="20"/>
      <c r="I90" s="24"/>
      <c r="J90" s="20">
        <f>J73</f>
        <v>95.699999999999989</v>
      </c>
      <c r="K90" s="9"/>
    </row>
    <row r="91" spans="1:11" x14ac:dyDescent="0.25">
      <c r="A91" s="4" t="s">
        <v>47</v>
      </c>
      <c r="B91" s="5"/>
      <c r="C91" s="5"/>
      <c r="D91" s="23"/>
      <c r="E91" s="23"/>
      <c r="F91" s="23"/>
      <c r="G91" s="20">
        <f>G78</f>
        <v>1636.47</v>
      </c>
      <c r="H91" s="20"/>
      <c r="I91" s="24"/>
      <c r="J91" s="20">
        <f>J78</f>
        <v>12760</v>
      </c>
      <c r="K91" s="9"/>
    </row>
    <row r="92" spans="1:11" x14ac:dyDescent="0.25">
      <c r="A92" s="4"/>
      <c r="B92" s="5"/>
      <c r="C92" s="5"/>
      <c r="D92" s="23"/>
      <c r="E92" s="23"/>
      <c r="F92" s="23"/>
      <c r="G92" s="20"/>
      <c r="H92" s="20"/>
      <c r="I92" s="24"/>
      <c r="J92" s="20"/>
      <c r="K92" s="9"/>
    </row>
    <row r="93" spans="1:11" x14ac:dyDescent="0.25">
      <c r="A93" s="4" t="s">
        <v>50</v>
      </c>
      <c r="B93" s="5"/>
      <c r="C93" s="5"/>
      <c r="D93" s="23"/>
      <c r="E93" s="23"/>
      <c r="F93" s="23"/>
      <c r="G93" s="20">
        <f>SUM(G82:G91)</f>
        <v>148213.15000000002</v>
      </c>
      <c r="H93" s="20"/>
      <c r="I93" s="24"/>
      <c r="J93" s="20">
        <f>SUM(J82:J91)</f>
        <v>262630.08</v>
      </c>
      <c r="K93" s="9"/>
    </row>
    <row r="94" spans="1:11" x14ac:dyDescent="0.25">
      <c r="A94" s="4"/>
      <c r="B94" s="5"/>
      <c r="C94" s="5"/>
      <c r="D94" s="23"/>
      <c r="E94" s="23"/>
      <c r="F94" s="23"/>
      <c r="G94" s="20"/>
      <c r="H94" s="20"/>
      <c r="I94" s="24"/>
      <c r="J94" s="20"/>
      <c r="K94" s="9"/>
    </row>
    <row r="95" spans="1:11" x14ac:dyDescent="0.25">
      <c r="A95" s="4" t="s">
        <v>55</v>
      </c>
      <c r="B95" s="5"/>
      <c r="C95" s="5"/>
      <c r="D95" s="23"/>
      <c r="E95" s="23"/>
      <c r="F95" s="23"/>
      <c r="G95" s="20">
        <v>3779492.89</v>
      </c>
      <c r="H95" s="20"/>
      <c r="I95" s="20"/>
      <c r="J95" s="20"/>
      <c r="K95" s="9"/>
    </row>
    <row r="96" spans="1:11" x14ac:dyDescent="0.25">
      <c r="A96" s="7" t="s">
        <v>80</v>
      </c>
      <c r="B96" s="5"/>
      <c r="C96" s="5"/>
      <c r="D96" s="23"/>
      <c r="E96" s="23"/>
      <c r="F96" s="23"/>
      <c r="G96" s="20">
        <f>G93</f>
        <v>148213.15000000002</v>
      </c>
      <c r="H96" s="20"/>
      <c r="I96" s="14"/>
      <c r="J96" s="14"/>
      <c r="K96" s="9"/>
    </row>
    <row r="97" spans="1:11" x14ac:dyDescent="0.25">
      <c r="A97" s="7" t="s">
        <v>51</v>
      </c>
      <c r="B97" s="5"/>
      <c r="C97" s="5"/>
      <c r="D97" s="23"/>
      <c r="E97" s="23"/>
      <c r="F97" s="23"/>
      <c r="G97" s="20">
        <f>J93</f>
        <v>262630.08</v>
      </c>
      <c r="H97" s="21"/>
      <c r="I97" s="13"/>
      <c r="J97" s="13"/>
      <c r="K97" s="9"/>
    </row>
    <row r="98" spans="1:11" x14ac:dyDescent="0.25">
      <c r="A98" s="7"/>
      <c r="B98" s="5"/>
      <c r="C98" s="5"/>
      <c r="D98" s="23"/>
      <c r="E98" s="23"/>
      <c r="F98" s="23"/>
      <c r="G98" s="22"/>
      <c r="H98" s="21"/>
      <c r="I98" s="13"/>
      <c r="J98" s="13"/>
      <c r="K98" s="9"/>
    </row>
    <row r="99" spans="1:11" x14ac:dyDescent="0.25">
      <c r="A99" s="7" t="s">
        <v>52</v>
      </c>
      <c r="B99" s="5"/>
      <c r="C99" s="5"/>
      <c r="D99" s="23"/>
      <c r="E99" s="23"/>
      <c r="F99" s="23"/>
      <c r="G99" s="22">
        <f>(G96/G95)*100</f>
        <v>3.9215088985125734</v>
      </c>
      <c r="H99" s="21"/>
      <c r="I99" s="13"/>
      <c r="J99" s="13"/>
      <c r="K99" s="9"/>
    </row>
    <row r="100" spans="1:11" x14ac:dyDescent="0.25">
      <c r="A100" s="5" t="s">
        <v>53</v>
      </c>
      <c r="B100" s="46"/>
      <c r="C100" s="46"/>
      <c r="D100" s="23"/>
      <c r="E100" s="23"/>
      <c r="F100" s="23"/>
      <c r="G100" s="22">
        <f>(G97/G95)*100</f>
        <v>6.9488179404935986</v>
      </c>
      <c r="H100" s="21"/>
      <c r="I100" s="13"/>
      <c r="J100" s="13"/>
      <c r="K100" s="9"/>
    </row>
    <row r="101" spans="1:11" ht="15" customHeight="1" x14ac:dyDescent="0.25">
      <c r="B101" s="42" t="s">
        <v>54</v>
      </c>
      <c r="C101" s="42"/>
      <c r="D101" s="42"/>
      <c r="E101" s="27"/>
      <c r="F101" s="27"/>
      <c r="G101" s="22">
        <f>G99+G100</f>
        <v>10.870326839006172</v>
      </c>
    </row>
    <row r="103" spans="1:11" ht="30" x14ac:dyDescent="0.25">
      <c r="C103" s="1" t="s">
        <v>65</v>
      </c>
    </row>
  </sheetData>
  <mergeCells count="6">
    <mergeCell ref="J1:K1"/>
    <mergeCell ref="B101:D101"/>
    <mergeCell ref="A9:K9"/>
    <mergeCell ref="A2:J2"/>
    <mergeCell ref="A3:J3"/>
    <mergeCell ref="B100:C100"/>
  </mergeCells>
  <pageMargins left="0.31496062992125984" right="0.15748031496062992" top="0.39370078740157483" bottom="0.43307086614173229" header="0.19685039370078741" footer="0.31496062992125984"/>
  <pageSetup scale="63" orientation="portrait" r:id="rId1"/>
  <headerFooter>
    <oddHeader>&amp;RHoja 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view="pageBreakPreview" zoomScale="70" zoomScaleNormal="100" zoomScaleSheetLayoutView="70" workbookViewId="0">
      <selection activeCell="K9" sqref="K9"/>
    </sheetView>
  </sheetViews>
  <sheetFormatPr baseColWidth="10" defaultColWidth="9.140625" defaultRowHeight="15" x14ac:dyDescent="0.25"/>
  <cols>
    <col min="1" max="1" width="53" style="1" customWidth="1"/>
    <col min="2" max="2" width="4.85546875" style="1" customWidth="1"/>
    <col min="3" max="3" width="19.42578125" style="1" customWidth="1"/>
    <col min="4" max="4" width="4.140625" style="1" customWidth="1"/>
    <col min="5" max="5" width="21.85546875" style="1" customWidth="1"/>
    <col min="6" max="6" width="17.28515625" style="1" customWidth="1"/>
    <col min="7" max="7" width="2.42578125" style="1" customWidth="1"/>
    <col min="8" max="8" width="22.28515625" style="1" customWidth="1"/>
    <col min="9" max="9" width="7" style="1" customWidth="1"/>
    <col min="10" max="16384" width="9.140625" style="1"/>
  </cols>
  <sheetData>
    <row r="1" spans="1:9" ht="86.25" customHeight="1" x14ac:dyDescent="0.25">
      <c r="H1" s="48" t="s">
        <v>88</v>
      </c>
      <c r="I1" s="48"/>
    </row>
    <row r="2" spans="1:9" x14ac:dyDescent="0.25">
      <c r="A2" s="44" t="s">
        <v>58</v>
      </c>
      <c r="B2" s="44"/>
      <c r="C2" s="44"/>
      <c r="D2" s="44"/>
      <c r="E2" s="44"/>
      <c r="F2" s="44"/>
      <c r="G2" s="44"/>
      <c r="H2" s="44"/>
      <c r="I2" s="1" t="s">
        <v>66</v>
      </c>
    </row>
    <row r="3" spans="1:9" x14ac:dyDescent="0.25">
      <c r="A3" s="45" t="s">
        <v>59</v>
      </c>
      <c r="B3" s="45"/>
      <c r="C3" s="45"/>
      <c r="D3" s="45"/>
      <c r="E3" s="45"/>
      <c r="F3" s="45"/>
      <c r="G3" s="45"/>
      <c r="H3" s="45"/>
    </row>
    <row r="4" spans="1:9" x14ac:dyDescent="0.25">
      <c r="A4" s="40" t="s">
        <v>89</v>
      </c>
    </row>
    <row r="5" spans="1:9" x14ac:dyDescent="0.25">
      <c r="A5" s="25" t="s">
        <v>60</v>
      </c>
      <c r="C5" s="47" t="s">
        <v>63</v>
      </c>
      <c r="D5" s="47"/>
      <c r="E5" s="47"/>
      <c r="I5" s="39" t="s">
        <v>90</v>
      </c>
    </row>
    <row r="6" spans="1:9" x14ac:dyDescent="0.25">
      <c r="A6" s="1" t="s">
        <v>61</v>
      </c>
      <c r="C6" s="47" t="s">
        <v>64</v>
      </c>
      <c r="D6" s="47"/>
      <c r="E6" s="47"/>
      <c r="I6" s="39" t="s">
        <v>91</v>
      </c>
    </row>
    <row r="7" spans="1:9" x14ac:dyDescent="0.25">
      <c r="A7" s="1" t="s">
        <v>62</v>
      </c>
      <c r="I7" s="39" t="s">
        <v>92</v>
      </c>
    </row>
    <row r="8" spans="1:9" s="26" customFormat="1" ht="8.25" x14ac:dyDescent="0.15"/>
    <row r="9" spans="1:9" x14ac:dyDescent="0.25">
      <c r="A9" s="43" t="s">
        <v>57</v>
      </c>
      <c r="B9" s="43"/>
      <c r="C9" s="43"/>
      <c r="D9" s="43"/>
      <c r="E9" s="43"/>
      <c r="F9" s="43"/>
      <c r="G9" s="43"/>
      <c r="H9" s="43"/>
      <c r="I9" s="43"/>
    </row>
    <row r="10" spans="1:9" ht="36" x14ac:dyDescent="0.25">
      <c r="A10" s="10" t="s">
        <v>0</v>
      </c>
      <c r="B10" s="10"/>
      <c r="C10" s="11" t="s">
        <v>1</v>
      </c>
      <c r="D10" s="11"/>
      <c r="E10" s="11" t="s">
        <v>2</v>
      </c>
      <c r="F10" s="11" t="s">
        <v>3</v>
      </c>
      <c r="G10" s="11"/>
      <c r="H10" s="11" t="s">
        <v>4</v>
      </c>
      <c r="I10" s="12"/>
    </row>
    <row r="11" spans="1:9" x14ac:dyDescent="0.25">
      <c r="A11" s="2" t="s">
        <v>5</v>
      </c>
      <c r="B11" s="2"/>
      <c r="C11" s="15"/>
      <c r="D11" s="15"/>
      <c r="E11" s="16">
        <f>E93</f>
        <v>392179.72</v>
      </c>
      <c r="F11" s="15"/>
      <c r="G11" s="15"/>
      <c r="H11" s="16">
        <f>H93</f>
        <v>262789.58</v>
      </c>
      <c r="I11" s="3"/>
    </row>
    <row r="12" spans="1:9" x14ac:dyDescent="0.25">
      <c r="A12" s="35"/>
      <c r="B12" s="35"/>
      <c r="C12" s="36"/>
      <c r="D12" s="36"/>
      <c r="E12" s="38"/>
      <c r="F12" s="36"/>
      <c r="G12" s="36"/>
      <c r="H12" s="38"/>
      <c r="I12" s="28"/>
    </row>
    <row r="13" spans="1:9" x14ac:dyDescent="0.25">
      <c r="A13" s="4" t="s">
        <v>6</v>
      </c>
      <c r="B13" s="4"/>
      <c r="C13" s="17"/>
      <c r="D13" s="17"/>
      <c r="E13" s="18"/>
      <c r="F13" s="17"/>
      <c r="G13" s="17"/>
      <c r="H13" s="18"/>
      <c r="I13" s="6"/>
    </row>
    <row r="14" spans="1:9" x14ac:dyDescent="0.25">
      <c r="A14" s="4" t="s">
        <v>7</v>
      </c>
      <c r="B14" s="4"/>
      <c r="C14" s="17"/>
      <c r="D14" s="17"/>
      <c r="E14" s="18">
        <v>66882.039999999994</v>
      </c>
      <c r="F14" s="17"/>
      <c r="G14" s="17"/>
      <c r="H14" s="18">
        <v>63267.27</v>
      </c>
      <c r="I14" s="6"/>
    </row>
    <row r="15" spans="1:9" x14ac:dyDescent="0.25">
      <c r="A15" s="4" t="s">
        <v>8</v>
      </c>
      <c r="B15" s="4"/>
      <c r="C15" s="17"/>
      <c r="D15" s="17"/>
      <c r="E15" s="18">
        <v>89331.36</v>
      </c>
      <c r="F15" s="17"/>
      <c r="G15" s="17"/>
      <c r="H15" s="18">
        <v>103497.25</v>
      </c>
      <c r="I15" s="6"/>
    </row>
    <row r="16" spans="1:9" x14ac:dyDescent="0.25">
      <c r="A16" s="4" t="s">
        <v>9</v>
      </c>
      <c r="B16" s="4"/>
      <c r="C16" s="17"/>
      <c r="D16" s="17"/>
      <c r="E16" s="18">
        <v>56686.32</v>
      </c>
      <c r="F16" s="17"/>
      <c r="G16" s="17"/>
      <c r="H16" s="18">
        <v>65241.56</v>
      </c>
      <c r="I16" s="6"/>
    </row>
    <row r="17" spans="1:9" x14ac:dyDescent="0.25">
      <c r="A17" s="7" t="s">
        <v>10</v>
      </c>
      <c r="B17" s="7"/>
      <c r="C17" s="19">
        <v>1500</v>
      </c>
      <c r="D17" s="19"/>
      <c r="E17" s="19">
        <f>IF(C17=0,0,C17*12)</f>
        <v>18000</v>
      </c>
      <c r="F17" s="19">
        <v>600</v>
      </c>
      <c r="G17" s="19"/>
      <c r="H17" s="19">
        <f>IF(F17=0,0,F17*3.19)</f>
        <v>1914</v>
      </c>
      <c r="I17" s="8"/>
    </row>
    <row r="18" spans="1:9" x14ac:dyDescent="0.25">
      <c r="A18" s="7" t="s">
        <v>11</v>
      </c>
      <c r="B18" s="7"/>
      <c r="C18" s="19">
        <v>0</v>
      </c>
      <c r="D18" s="19"/>
      <c r="E18" s="19">
        <f t="shared" ref="E18:E30" si="0">IF(C18=0,0,C18*12)</f>
        <v>0</v>
      </c>
      <c r="F18" s="19">
        <v>0</v>
      </c>
      <c r="G18" s="19"/>
      <c r="H18" s="19">
        <f t="shared" ref="H18:H21" si="1">IF(F18=0,0,F18*3.19)</f>
        <v>0</v>
      </c>
      <c r="I18" s="8"/>
    </row>
    <row r="19" spans="1:9" x14ac:dyDescent="0.25">
      <c r="A19" s="7" t="s">
        <v>12</v>
      </c>
      <c r="B19" s="7"/>
      <c r="C19" s="19">
        <v>0</v>
      </c>
      <c r="D19" s="19"/>
      <c r="E19" s="19">
        <f t="shared" si="0"/>
        <v>0</v>
      </c>
      <c r="F19" s="19">
        <v>0</v>
      </c>
      <c r="G19" s="19"/>
      <c r="H19" s="19">
        <f t="shared" si="1"/>
        <v>0</v>
      </c>
      <c r="I19" s="8"/>
    </row>
    <row r="20" spans="1:9" x14ac:dyDescent="0.25">
      <c r="A20" s="7" t="s">
        <v>13</v>
      </c>
      <c r="B20" s="7"/>
      <c r="C20" s="19">
        <v>2800</v>
      </c>
      <c r="D20" s="19"/>
      <c r="E20" s="19">
        <f t="shared" si="0"/>
        <v>33600</v>
      </c>
      <c r="F20" s="19">
        <v>900</v>
      </c>
      <c r="G20" s="19"/>
      <c r="H20" s="19">
        <f t="shared" si="1"/>
        <v>2871</v>
      </c>
      <c r="I20" s="8"/>
    </row>
    <row r="21" spans="1:9" x14ac:dyDescent="0.25">
      <c r="A21" s="7" t="s">
        <v>14</v>
      </c>
      <c r="B21" s="7"/>
      <c r="C21" s="19">
        <v>1000</v>
      </c>
      <c r="D21" s="19"/>
      <c r="E21" s="19">
        <f t="shared" si="0"/>
        <v>12000</v>
      </c>
      <c r="F21" s="19">
        <v>400</v>
      </c>
      <c r="G21" s="19"/>
      <c r="H21" s="19">
        <f t="shared" si="1"/>
        <v>1276</v>
      </c>
      <c r="I21" s="8"/>
    </row>
    <row r="22" spans="1:9" x14ac:dyDescent="0.25">
      <c r="A22" s="4" t="s">
        <v>71</v>
      </c>
      <c r="B22" s="7"/>
      <c r="C22" s="19"/>
      <c r="D22" s="19"/>
      <c r="E22" s="18">
        <f>SUM(E14:E21)</f>
        <v>276499.71999999997</v>
      </c>
      <c r="F22" s="19"/>
      <c r="G22" s="19"/>
      <c r="H22" s="18">
        <f>SUM(H14:H21)</f>
        <v>238067.08</v>
      </c>
      <c r="I22" s="8"/>
    </row>
    <row r="23" spans="1:9" x14ac:dyDescent="0.25">
      <c r="A23" s="4"/>
      <c r="B23" s="7"/>
      <c r="C23" s="19"/>
      <c r="D23" s="19"/>
      <c r="E23" s="18"/>
      <c r="F23" s="19"/>
      <c r="G23" s="19"/>
      <c r="H23" s="19"/>
      <c r="I23" s="8"/>
    </row>
    <row r="24" spans="1:9" x14ac:dyDescent="0.25">
      <c r="A24" s="4" t="s">
        <v>15</v>
      </c>
      <c r="B24" s="4"/>
      <c r="C24" s="17"/>
      <c r="D24" s="17"/>
      <c r="E24" s="18"/>
      <c r="F24" s="17"/>
      <c r="G24" s="17"/>
      <c r="H24" s="18"/>
      <c r="I24" s="6"/>
    </row>
    <row r="25" spans="1:9" x14ac:dyDescent="0.25">
      <c r="A25" s="7" t="s">
        <v>16</v>
      </c>
      <c r="B25" s="7"/>
      <c r="C25" s="19">
        <v>0</v>
      </c>
      <c r="D25" s="19"/>
      <c r="E25" s="19">
        <f t="shared" si="0"/>
        <v>0</v>
      </c>
      <c r="F25" s="19">
        <v>0</v>
      </c>
      <c r="G25" s="19"/>
      <c r="H25" s="19">
        <f t="shared" ref="H25:H31" si="2">IF(F25=0,0,F25*3.19)</f>
        <v>0</v>
      </c>
      <c r="I25" s="8"/>
    </row>
    <row r="26" spans="1:9" x14ac:dyDescent="0.25">
      <c r="A26" s="7" t="s">
        <v>17</v>
      </c>
      <c r="B26" s="7"/>
      <c r="C26" s="19">
        <v>0</v>
      </c>
      <c r="D26" s="19"/>
      <c r="E26" s="19">
        <f t="shared" si="0"/>
        <v>0</v>
      </c>
      <c r="F26" s="19">
        <v>0</v>
      </c>
      <c r="G26" s="19"/>
      <c r="H26" s="19">
        <f t="shared" si="2"/>
        <v>0</v>
      </c>
      <c r="I26" s="8"/>
    </row>
    <row r="27" spans="1:9" x14ac:dyDescent="0.25">
      <c r="A27" s="7" t="s">
        <v>18</v>
      </c>
      <c r="B27" s="7"/>
      <c r="C27" s="19">
        <v>0</v>
      </c>
      <c r="D27" s="19"/>
      <c r="E27" s="19">
        <f t="shared" si="0"/>
        <v>0</v>
      </c>
      <c r="F27" s="19">
        <v>0</v>
      </c>
      <c r="G27" s="19"/>
      <c r="H27" s="19">
        <f t="shared" si="2"/>
        <v>0</v>
      </c>
      <c r="I27" s="8"/>
    </row>
    <row r="28" spans="1:9" x14ac:dyDescent="0.25">
      <c r="A28" s="7" t="s">
        <v>19</v>
      </c>
      <c r="B28" s="7"/>
      <c r="C28" s="19">
        <v>0</v>
      </c>
      <c r="D28" s="19"/>
      <c r="E28" s="19">
        <f t="shared" si="0"/>
        <v>0</v>
      </c>
      <c r="F28" s="19">
        <v>90</v>
      </c>
      <c r="G28" s="19"/>
      <c r="H28" s="19">
        <f t="shared" si="2"/>
        <v>287.10000000000002</v>
      </c>
      <c r="I28" s="8"/>
    </row>
    <row r="29" spans="1:9" x14ac:dyDescent="0.25">
      <c r="A29" s="7" t="s">
        <v>20</v>
      </c>
      <c r="B29" s="7"/>
      <c r="C29" s="19">
        <v>0</v>
      </c>
      <c r="D29" s="19"/>
      <c r="E29" s="19">
        <f t="shared" si="0"/>
        <v>0</v>
      </c>
      <c r="F29" s="19">
        <v>0</v>
      </c>
      <c r="G29" s="19"/>
      <c r="H29" s="19">
        <f t="shared" si="2"/>
        <v>0</v>
      </c>
      <c r="I29" s="8"/>
    </row>
    <row r="30" spans="1:9" x14ac:dyDescent="0.25">
      <c r="A30" s="7" t="s">
        <v>21</v>
      </c>
      <c r="B30" s="7"/>
      <c r="C30" s="19">
        <v>1500</v>
      </c>
      <c r="D30" s="19"/>
      <c r="E30" s="19">
        <f t="shared" si="0"/>
        <v>18000</v>
      </c>
      <c r="F30" s="19">
        <v>0</v>
      </c>
      <c r="G30" s="19"/>
      <c r="H30" s="19">
        <f t="shared" si="2"/>
        <v>0</v>
      </c>
      <c r="I30" s="8"/>
    </row>
    <row r="31" spans="1:9" x14ac:dyDescent="0.25">
      <c r="A31" s="7" t="s">
        <v>22</v>
      </c>
      <c r="B31" s="7"/>
      <c r="C31" s="19">
        <v>0</v>
      </c>
      <c r="D31" s="19"/>
      <c r="E31" s="19">
        <f>IF(C31=0,0,C31*12)</f>
        <v>0</v>
      </c>
      <c r="F31" s="19">
        <v>0</v>
      </c>
      <c r="G31" s="19"/>
      <c r="H31" s="19">
        <f t="shared" si="2"/>
        <v>0</v>
      </c>
      <c r="I31" s="8"/>
    </row>
    <row r="32" spans="1:9" x14ac:dyDescent="0.25">
      <c r="A32" s="4" t="s">
        <v>72</v>
      </c>
      <c r="B32" s="7"/>
      <c r="C32" s="19"/>
      <c r="D32" s="19"/>
      <c r="E32" s="18">
        <f>SUM(E25:E31)</f>
        <v>18000</v>
      </c>
      <c r="F32" s="19"/>
      <c r="G32" s="19"/>
      <c r="H32" s="18">
        <f>SUM(H25:H31)</f>
        <v>287.10000000000002</v>
      </c>
      <c r="I32" s="8"/>
    </row>
    <row r="33" spans="1:9" x14ac:dyDescent="0.25">
      <c r="A33" s="7"/>
      <c r="B33" s="7"/>
      <c r="C33" s="19"/>
      <c r="D33" s="19"/>
      <c r="E33" s="19"/>
      <c r="F33" s="19"/>
      <c r="G33" s="19"/>
      <c r="H33" s="19"/>
      <c r="I33" s="8"/>
    </row>
    <row r="34" spans="1:9" x14ac:dyDescent="0.25">
      <c r="A34" s="4" t="s">
        <v>23</v>
      </c>
      <c r="B34" s="4"/>
      <c r="C34" s="17"/>
      <c r="D34" s="17"/>
      <c r="E34" s="18"/>
      <c r="F34" s="17"/>
      <c r="G34" s="17"/>
      <c r="H34" s="18"/>
      <c r="I34" s="6"/>
    </row>
    <row r="35" spans="1:9" x14ac:dyDescent="0.25">
      <c r="A35" s="7" t="s">
        <v>24</v>
      </c>
      <c r="B35" s="7"/>
      <c r="C35" s="19">
        <v>0</v>
      </c>
      <c r="D35" s="19"/>
      <c r="E35" s="19">
        <f>IF(C35=0,0,C35*12)</f>
        <v>0</v>
      </c>
      <c r="F35" s="19">
        <v>100</v>
      </c>
      <c r="G35" s="19"/>
      <c r="H35" s="19">
        <f t="shared" ref="H35:H37" si="3">IF(F35=0,0,F35*3.19)</f>
        <v>319</v>
      </c>
      <c r="I35" s="8"/>
    </row>
    <row r="36" spans="1:9" x14ac:dyDescent="0.25">
      <c r="A36" s="7" t="s">
        <v>86</v>
      </c>
      <c r="B36" s="7"/>
      <c r="C36" s="19">
        <v>0</v>
      </c>
      <c r="D36" s="19"/>
      <c r="E36" s="19">
        <f t="shared" ref="E36" si="4">IF(C36=0,0,C36*12)</f>
        <v>0</v>
      </c>
      <c r="F36" s="19">
        <v>500</v>
      </c>
      <c r="G36" s="19"/>
      <c r="H36" s="19">
        <f>IF(F36=0,0,F36*3.19)</f>
        <v>1595</v>
      </c>
      <c r="I36" s="8"/>
    </row>
    <row r="37" spans="1:9" x14ac:dyDescent="0.25">
      <c r="A37" s="7" t="s">
        <v>25</v>
      </c>
      <c r="B37" s="7"/>
      <c r="C37" s="19">
        <v>0</v>
      </c>
      <c r="D37" s="19"/>
      <c r="E37" s="19">
        <f>IF(C37=0,0,C37*12)</f>
        <v>0</v>
      </c>
      <c r="F37" s="19">
        <v>500</v>
      </c>
      <c r="G37" s="19"/>
      <c r="H37" s="19">
        <f t="shared" si="3"/>
        <v>1595</v>
      </c>
      <c r="I37" s="8"/>
    </row>
    <row r="38" spans="1:9" x14ac:dyDescent="0.25">
      <c r="A38" s="4" t="s">
        <v>73</v>
      </c>
      <c r="B38" s="7"/>
      <c r="C38" s="19"/>
      <c r="D38" s="19"/>
      <c r="E38" s="18">
        <f>SUM(E35:E37)</f>
        <v>0</v>
      </c>
      <c r="F38" s="19"/>
      <c r="G38" s="19"/>
      <c r="H38" s="18">
        <f>SUM(H35:H37)</f>
        <v>3509</v>
      </c>
      <c r="I38" s="8"/>
    </row>
    <row r="39" spans="1:9" x14ac:dyDescent="0.25">
      <c r="A39" s="7"/>
      <c r="B39" s="7"/>
      <c r="C39" s="19"/>
      <c r="D39" s="19"/>
      <c r="E39" s="19"/>
      <c r="F39" s="19"/>
      <c r="G39" s="19"/>
      <c r="H39" s="19"/>
      <c r="I39" s="8"/>
    </row>
    <row r="40" spans="1:9" x14ac:dyDescent="0.25">
      <c r="A40" s="4" t="s">
        <v>26</v>
      </c>
      <c r="B40" s="4"/>
      <c r="C40" s="17"/>
      <c r="D40" s="17"/>
      <c r="E40" s="18"/>
      <c r="F40" s="17"/>
      <c r="G40" s="17"/>
      <c r="H40" s="18"/>
      <c r="I40" s="6"/>
    </row>
    <row r="41" spans="1:9" x14ac:dyDescent="0.25">
      <c r="A41" s="7" t="s">
        <v>27</v>
      </c>
      <c r="B41" s="7"/>
      <c r="C41" s="19">
        <v>0</v>
      </c>
      <c r="D41" s="19"/>
      <c r="E41" s="19">
        <f>IF(C41=0,0,C41*12)</f>
        <v>0</v>
      </c>
      <c r="F41" s="19">
        <v>0</v>
      </c>
      <c r="G41" s="19"/>
      <c r="H41" s="19">
        <f t="shared" ref="H41:H44" si="5">IF(F41=0,0,F41*3.19)</f>
        <v>0</v>
      </c>
      <c r="I41" s="8"/>
    </row>
    <row r="42" spans="1:9" x14ac:dyDescent="0.25">
      <c r="A42" s="7" t="s">
        <v>28</v>
      </c>
      <c r="B42" s="7"/>
      <c r="C42" s="19">
        <v>0</v>
      </c>
      <c r="D42" s="19"/>
      <c r="E42" s="19">
        <f>IF(C42=0,0,C42*12)</f>
        <v>0</v>
      </c>
      <c r="F42" s="19">
        <v>1930</v>
      </c>
      <c r="G42" s="19"/>
      <c r="H42" s="19">
        <f>IF(F42=0,0,F42*3.19)</f>
        <v>6156.7</v>
      </c>
      <c r="I42" s="8"/>
    </row>
    <row r="43" spans="1:9" x14ac:dyDescent="0.25">
      <c r="A43" s="7" t="s">
        <v>29</v>
      </c>
      <c r="B43" s="7"/>
      <c r="C43" s="19">
        <v>0</v>
      </c>
      <c r="D43" s="19"/>
      <c r="E43" s="19">
        <f>IF(C43=0,0,C43*12)</f>
        <v>0</v>
      </c>
      <c r="F43" s="19">
        <v>0</v>
      </c>
      <c r="G43" s="19"/>
      <c r="H43" s="19">
        <f t="shared" si="5"/>
        <v>0</v>
      </c>
      <c r="I43" s="8"/>
    </row>
    <row r="44" spans="1:9" x14ac:dyDescent="0.25">
      <c r="A44" s="7" t="s">
        <v>30</v>
      </c>
      <c r="B44" s="7"/>
      <c r="C44" s="19">
        <v>0</v>
      </c>
      <c r="D44" s="19"/>
      <c r="E44" s="19">
        <f>IF(C44=0,0,C44*12)</f>
        <v>0</v>
      </c>
      <c r="F44" s="19">
        <v>0</v>
      </c>
      <c r="G44" s="19"/>
      <c r="H44" s="19">
        <f t="shared" si="5"/>
        <v>0</v>
      </c>
      <c r="I44" s="8"/>
    </row>
    <row r="45" spans="1:9" x14ac:dyDescent="0.25">
      <c r="A45" s="4" t="s">
        <v>74</v>
      </c>
      <c r="B45" s="7"/>
      <c r="C45" s="19"/>
      <c r="D45" s="19"/>
      <c r="E45" s="18">
        <f>SUM(E41:E44)</f>
        <v>0</v>
      </c>
      <c r="F45" s="19"/>
      <c r="G45" s="19"/>
      <c r="H45" s="18">
        <f>SUM(H41:H44)</f>
        <v>6156.7</v>
      </c>
      <c r="I45" s="8"/>
    </row>
    <row r="46" spans="1:9" x14ac:dyDescent="0.25">
      <c r="A46" s="7"/>
      <c r="B46" s="7"/>
      <c r="C46" s="19"/>
      <c r="D46" s="19"/>
      <c r="E46" s="19"/>
      <c r="F46" s="19"/>
      <c r="G46" s="19"/>
      <c r="H46" s="19"/>
      <c r="I46" s="8"/>
    </row>
    <row r="47" spans="1:9" x14ac:dyDescent="0.25">
      <c r="A47" s="4" t="s">
        <v>31</v>
      </c>
      <c r="B47" s="4"/>
      <c r="C47" s="17"/>
      <c r="D47" s="17"/>
      <c r="E47" s="18"/>
      <c r="F47" s="17"/>
      <c r="G47" s="17"/>
      <c r="H47" s="18"/>
      <c r="I47" s="6"/>
    </row>
    <row r="48" spans="1:9" x14ac:dyDescent="0.25">
      <c r="A48" s="7" t="s">
        <v>32</v>
      </c>
      <c r="B48" s="7"/>
      <c r="C48" s="19">
        <v>2000</v>
      </c>
      <c r="D48" s="19"/>
      <c r="E48" s="19">
        <f>IF(C48=0,0,C48*12)</f>
        <v>24000</v>
      </c>
      <c r="F48" s="19">
        <v>0</v>
      </c>
      <c r="G48" s="19"/>
      <c r="H48" s="19">
        <f t="shared" ref="H48:H53" si="6">IF(F48=0,0,F48*3.19)</f>
        <v>0</v>
      </c>
      <c r="I48" s="8"/>
    </row>
    <row r="49" spans="1:9" x14ac:dyDescent="0.25">
      <c r="A49" s="7" t="s">
        <v>33</v>
      </c>
      <c r="B49" s="7"/>
      <c r="C49" s="19">
        <v>2000</v>
      </c>
      <c r="D49" s="19"/>
      <c r="E49" s="19">
        <f t="shared" ref="E49:E57" si="7">IF(C49=0,0,C49*12)</f>
        <v>24000</v>
      </c>
      <c r="F49" s="19">
        <v>100</v>
      </c>
      <c r="G49" s="19"/>
      <c r="H49" s="19">
        <f t="shared" si="6"/>
        <v>319</v>
      </c>
      <c r="I49" s="8"/>
    </row>
    <row r="50" spans="1:9" x14ac:dyDescent="0.25">
      <c r="A50" s="7" t="s">
        <v>34</v>
      </c>
      <c r="B50" s="7"/>
      <c r="C50" s="19">
        <v>0</v>
      </c>
      <c r="D50" s="19"/>
      <c r="E50" s="19">
        <f t="shared" si="7"/>
        <v>0</v>
      </c>
      <c r="F50" s="19">
        <v>0</v>
      </c>
      <c r="G50" s="19"/>
      <c r="H50" s="19">
        <f t="shared" si="6"/>
        <v>0</v>
      </c>
      <c r="I50" s="8"/>
    </row>
    <row r="51" spans="1:9" x14ac:dyDescent="0.25">
      <c r="A51" s="7" t="s">
        <v>35</v>
      </c>
      <c r="B51" s="7"/>
      <c r="C51" s="19">
        <v>1000</v>
      </c>
      <c r="D51" s="19"/>
      <c r="E51" s="19">
        <f t="shared" si="7"/>
        <v>12000</v>
      </c>
      <c r="F51" s="19">
        <v>100</v>
      </c>
      <c r="G51" s="19"/>
      <c r="H51" s="19">
        <f t="shared" si="6"/>
        <v>319</v>
      </c>
      <c r="I51" s="8"/>
    </row>
    <row r="52" spans="1:9" x14ac:dyDescent="0.25">
      <c r="A52" s="7" t="s">
        <v>36</v>
      </c>
      <c r="B52" s="7"/>
      <c r="C52" s="19">
        <v>1000</v>
      </c>
      <c r="D52" s="19"/>
      <c r="E52" s="19">
        <f t="shared" si="7"/>
        <v>12000</v>
      </c>
      <c r="F52" s="19">
        <v>0</v>
      </c>
      <c r="G52" s="19"/>
      <c r="H52" s="19">
        <f t="shared" si="6"/>
        <v>0</v>
      </c>
      <c r="I52" s="8"/>
    </row>
    <row r="53" spans="1:9" x14ac:dyDescent="0.25">
      <c r="A53" s="7" t="s">
        <v>37</v>
      </c>
      <c r="B53" s="7"/>
      <c r="C53" s="19">
        <v>1000</v>
      </c>
      <c r="D53" s="19"/>
      <c r="E53" s="19">
        <f t="shared" si="7"/>
        <v>12000</v>
      </c>
      <c r="F53" s="19">
        <v>0</v>
      </c>
      <c r="G53" s="19"/>
      <c r="H53" s="19">
        <f t="shared" si="6"/>
        <v>0</v>
      </c>
      <c r="I53" s="8"/>
    </row>
    <row r="54" spans="1:9" x14ac:dyDescent="0.25">
      <c r="A54" s="4" t="s">
        <v>75</v>
      </c>
      <c r="B54" s="7"/>
      <c r="C54" s="19"/>
      <c r="D54" s="19"/>
      <c r="E54" s="18">
        <f>SUM(E48:E53)</f>
        <v>84000</v>
      </c>
      <c r="F54" s="19"/>
      <c r="G54" s="19"/>
      <c r="H54" s="18">
        <f>SUM(H48:H53)</f>
        <v>638</v>
      </c>
      <c r="I54" s="8"/>
    </row>
    <row r="55" spans="1:9" x14ac:dyDescent="0.25">
      <c r="A55" s="7"/>
      <c r="B55" s="7"/>
      <c r="C55" s="19"/>
      <c r="D55" s="19"/>
      <c r="E55" s="19"/>
      <c r="F55" s="19"/>
      <c r="G55" s="19"/>
      <c r="H55" s="19"/>
      <c r="I55" s="8"/>
    </row>
    <row r="56" spans="1:9" x14ac:dyDescent="0.25">
      <c r="A56" s="4" t="s">
        <v>38</v>
      </c>
      <c r="B56" s="4"/>
      <c r="C56" s="17"/>
      <c r="D56" s="17"/>
      <c r="E56" s="18"/>
      <c r="F56" s="17"/>
      <c r="G56" s="17"/>
      <c r="H56" s="18"/>
      <c r="I56" s="6"/>
    </row>
    <row r="57" spans="1:9" x14ac:dyDescent="0.25">
      <c r="A57" s="7" t="s">
        <v>39</v>
      </c>
      <c r="B57" s="7"/>
      <c r="C57" s="19">
        <v>0</v>
      </c>
      <c r="D57" s="19"/>
      <c r="E57" s="19">
        <f t="shared" si="7"/>
        <v>0</v>
      </c>
      <c r="F57" s="19">
        <v>100</v>
      </c>
      <c r="G57" s="19"/>
      <c r="H57" s="19">
        <f t="shared" ref="H57" si="8">IF(F57=0,0,F57*3.19)</f>
        <v>319</v>
      </c>
      <c r="I57" s="8"/>
    </row>
    <row r="58" spans="1:9" x14ac:dyDescent="0.25">
      <c r="A58" s="4" t="s">
        <v>76</v>
      </c>
      <c r="B58" s="7"/>
      <c r="C58" s="19"/>
      <c r="D58" s="19"/>
      <c r="E58" s="18">
        <f>E57</f>
        <v>0</v>
      </c>
      <c r="F58" s="19"/>
      <c r="G58" s="19"/>
      <c r="H58" s="18">
        <f>H57</f>
        <v>319</v>
      </c>
      <c r="I58" s="8"/>
    </row>
    <row r="59" spans="1:9" x14ac:dyDescent="0.25">
      <c r="A59" s="7"/>
      <c r="B59" s="7"/>
      <c r="C59" s="19"/>
      <c r="D59" s="19"/>
      <c r="E59" s="19"/>
      <c r="F59" s="19"/>
      <c r="G59" s="19"/>
      <c r="H59" s="19"/>
      <c r="I59" s="8"/>
    </row>
    <row r="60" spans="1:9" x14ac:dyDescent="0.25">
      <c r="A60" s="4" t="s">
        <v>40</v>
      </c>
      <c r="B60" s="4"/>
      <c r="C60" s="17"/>
      <c r="D60" s="17"/>
      <c r="E60" s="18"/>
      <c r="F60" s="17"/>
      <c r="G60" s="17"/>
      <c r="H60" s="18"/>
      <c r="I60" s="6"/>
    </row>
    <row r="61" spans="1:9" x14ac:dyDescent="0.25">
      <c r="A61" s="7" t="s">
        <v>41</v>
      </c>
      <c r="B61" s="7"/>
      <c r="C61" s="19">
        <v>0</v>
      </c>
      <c r="D61" s="19"/>
      <c r="E61" s="19">
        <f>IF(C61=0,0,C61*12)</f>
        <v>0</v>
      </c>
      <c r="F61" s="19">
        <v>100</v>
      </c>
      <c r="G61" s="19"/>
      <c r="H61" s="19">
        <f>IF(F61=0,0,F61*3.19)</f>
        <v>319</v>
      </c>
      <c r="I61" s="8"/>
    </row>
    <row r="62" spans="1:9" x14ac:dyDescent="0.25">
      <c r="A62" s="4" t="s">
        <v>77</v>
      </c>
      <c r="B62" s="7"/>
      <c r="C62" s="19"/>
      <c r="D62" s="19"/>
      <c r="E62" s="18">
        <f>E61</f>
        <v>0</v>
      </c>
      <c r="F62" s="19"/>
      <c r="G62" s="19"/>
      <c r="H62" s="18">
        <f>H61</f>
        <v>319</v>
      </c>
      <c r="I62" s="8"/>
    </row>
    <row r="63" spans="1:9" x14ac:dyDescent="0.25">
      <c r="A63" s="7"/>
      <c r="B63" s="7"/>
      <c r="C63" s="19"/>
      <c r="D63" s="19"/>
      <c r="E63" s="19"/>
      <c r="F63" s="19"/>
      <c r="G63" s="19"/>
      <c r="H63" s="19"/>
      <c r="I63" s="8"/>
    </row>
    <row r="64" spans="1:9" x14ac:dyDescent="0.25">
      <c r="A64" s="4" t="s">
        <v>42</v>
      </c>
      <c r="B64" s="4"/>
      <c r="C64" s="17"/>
      <c r="D64" s="17"/>
      <c r="E64" s="18"/>
      <c r="F64" s="17"/>
      <c r="G64" s="17"/>
      <c r="H64" s="18"/>
      <c r="I64" s="6"/>
    </row>
    <row r="65" spans="1:9" x14ac:dyDescent="0.25">
      <c r="A65" s="7" t="s">
        <v>43</v>
      </c>
      <c r="B65" s="7"/>
      <c r="C65" s="19">
        <v>0</v>
      </c>
      <c r="D65" s="19"/>
      <c r="E65" s="19">
        <f>IF(C65=0,0,C65*12)</f>
        <v>0</v>
      </c>
      <c r="F65" s="19">
        <v>100</v>
      </c>
      <c r="G65" s="19"/>
      <c r="H65" s="19">
        <f>IF(F65=0,0,F65*3.19)</f>
        <v>319</v>
      </c>
      <c r="I65" s="8"/>
    </row>
    <row r="66" spans="1:9" x14ac:dyDescent="0.25">
      <c r="A66" s="7" t="s">
        <v>44</v>
      </c>
      <c r="B66" s="7"/>
      <c r="C66" s="19">
        <v>0</v>
      </c>
      <c r="D66" s="19"/>
      <c r="E66" s="19">
        <f t="shared" ref="E66:E77" si="9">IF(C66=0,0,C66*12)</f>
        <v>0</v>
      </c>
      <c r="F66" s="19">
        <v>100</v>
      </c>
      <c r="G66" s="19"/>
      <c r="H66" s="19">
        <f>IF(F66=0,0,F66*3.19)</f>
        <v>319</v>
      </c>
      <c r="I66" s="8"/>
    </row>
    <row r="67" spans="1:9" x14ac:dyDescent="0.25">
      <c r="A67" s="4" t="s">
        <v>78</v>
      </c>
      <c r="B67" s="7"/>
      <c r="C67" s="19"/>
      <c r="D67" s="19"/>
      <c r="E67" s="18">
        <f>SUM(E65:E66)</f>
        <v>0</v>
      </c>
      <c r="F67" s="19"/>
      <c r="G67" s="19"/>
      <c r="H67" s="18">
        <f>SUM(H65:H66)</f>
        <v>638</v>
      </c>
      <c r="I67" s="8"/>
    </row>
    <row r="68" spans="1:9" x14ac:dyDescent="0.25">
      <c r="A68" s="7"/>
      <c r="B68" s="7"/>
      <c r="C68" s="19"/>
      <c r="D68" s="19"/>
      <c r="E68" s="19"/>
      <c r="F68" s="19"/>
      <c r="G68" s="19"/>
      <c r="H68" s="19"/>
      <c r="I68" s="8"/>
    </row>
    <row r="69" spans="1:9" x14ac:dyDescent="0.25">
      <c r="A69" s="4" t="s">
        <v>84</v>
      </c>
      <c r="B69" s="4"/>
      <c r="C69" s="17"/>
      <c r="D69" s="17"/>
      <c r="E69" s="18"/>
      <c r="F69" s="17"/>
      <c r="G69" s="17"/>
      <c r="H69" s="18"/>
      <c r="I69" s="6"/>
    </row>
    <row r="70" spans="1:9" x14ac:dyDescent="0.25">
      <c r="A70" s="7" t="s">
        <v>27</v>
      </c>
      <c r="B70" s="7"/>
      <c r="C70" s="19">
        <v>0</v>
      </c>
      <c r="D70" s="19"/>
      <c r="E70" s="19">
        <f t="shared" si="9"/>
        <v>0</v>
      </c>
      <c r="F70" s="19">
        <v>10</v>
      </c>
      <c r="G70" s="19"/>
      <c r="H70" s="19">
        <f>IF(F70=0,0,F70*3.19)</f>
        <v>31.9</v>
      </c>
      <c r="I70" s="8"/>
    </row>
    <row r="71" spans="1:9" x14ac:dyDescent="0.25">
      <c r="A71" s="7" t="s">
        <v>45</v>
      </c>
      <c r="B71" s="7"/>
      <c r="C71" s="19">
        <v>0</v>
      </c>
      <c r="D71" s="19"/>
      <c r="E71" s="19">
        <f t="shared" si="9"/>
        <v>0</v>
      </c>
      <c r="F71" s="19">
        <v>10</v>
      </c>
      <c r="G71" s="19"/>
      <c r="H71" s="19">
        <f>IF(F71=0,0,F71*3.19)</f>
        <v>31.9</v>
      </c>
      <c r="I71" s="8"/>
    </row>
    <row r="72" spans="1:9" x14ac:dyDescent="0.25">
      <c r="A72" s="7" t="s">
        <v>46</v>
      </c>
      <c r="B72" s="7"/>
      <c r="C72" s="19">
        <v>0</v>
      </c>
      <c r="D72" s="19"/>
      <c r="E72" s="19">
        <f t="shared" si="9"/>
        <v>0</v>
      </c>
      <c r="F72" s="19">
        <v>10</v>
      </c>
      <c r="G72" s="19"/>
      <c r="H72" s="19">
        <f>IF(F72=0,0,F72*3.19)</f>
        <v>31.9</v>
      </c>
      <c r="I72" s="8"/>
    </row>
    <row r="73" spans="1:9" x14ac:dyDescent="0.25">
      <c r="A73" s="4" t="s">
        <v>85</v>
      </c>
      <c r="B73" s="7"/>
      <c r="C73" s="19"/>
      <c r="D73" s="19"/>
      <c r="E73" s="18">
        <f>SUM(E70:E72)</f>
        <v>0</v>
      </c>
      <c r="F73" s="19"/>
      <c r="G73" s="19"/>
      <c r="H73" s="18">
        <f>SUM(H70:H72)</f>
        <v>95.699999999999989</v>
      </c>
      <c r="I73" s="8"/>
    </row>
    <row r="74" spans="1:9" x14ac:dyDescent="0.25">
      <c r="A74" s="7"/>
      <c r="B74" s="7"/>
      <c r="C74" s="19"/>
      <c r="D74" s="19"/>
      <c r="E74" s="19"/>
      <c r="F74" s="19"/>
      <c r="G74" s="19"/>
      <c r="H74" s="19"/>
      <c r="I74" s="8"/>
    </row>
    <row r="75" spans="1:9" x14ac:dyDescent="0.25">
      <c r="A75" s="4" t="s">
        <v>47</v>
      </c>
      <c r="B75" s="4"/>
      <c r="C75" s="17"/>
      <c r="D75" s="17"/>
      <c r="E75" s="18"/>
      <c r="F75" s="17"/>
      <c r="G75" s="17"/>
      <c r="H75" s="18"/>
      <c r="I75" s="6"/>
    </row>
    <row r="76" spans="1:9" x14ac:dyDescent="0.25">
      <c r="A76" s="7" t="s">
        <v>48</v>
      </c>
      <c r="B76" s="7"/>
      <c r="C76" s="19">
        <v>1140</v>
      </c>
      <c r="D76" s="19"/>
      <c r="E76" s="19">
        <f t="shared" si="9"/>
        <v>13680</v>
      </c>
      <c r="F76" s="19">
        <v>2000</v>
      </c>
      <c r="G76" s="19"/>
      <c r="H76" s="19">
        <f>IF(F76=0,0,F76*3.19)</f>
        <v>6380</v>
      </c>
      <c r="I76" s="8"/>
    </row>
    <row r="77" spans="1:9" x14ac:dyDescent="0.25">
      <c r="A77" s="7" t="s">
        <v>49</v>
      </c>
      <c r="B77" s="7"/>
      <c r="C77" s="19">
        <v>0</v>
      </c>
      <c r="D77" s="19"/>
      <c r="E77" s="19">
        <f t="shared" si="9"/>
        <v>0</v>
      </c>
      <c r="F77" s="19">
        <v>2000</v>
      </c>
      <c r="G77" s="19"/>
      <c r="H77" s="19">
        <f>IF(F77=0,0,F77*3.19)</f>
        <v>6380</v>
      </c>
      <c r="I77" s="8"/>
    </row>
    <row r="78" spans="1:9" x14ac:dyDescent="0.25">
      <c r="A78" s="4" t="s">
        <v>79</v>
      </c>
      <c r="B78" s="7"/>
      <c r="C78" s="19"/>
      <c r="D78" s="19"/>
      <c r="E78" s="18">
        <f>SUM(E76:E77)</f>
        <v>13680</v>
      </c>
      <c r="F78" s="19"/>
      <c r="G78" s="19"/>
      <c r="H78" s="18">
        <f>SUM(H76:H77)</f>
        <v>12760</v>
      </c>
      <c r="I78" s="8"/>
    </row>
    <row r="79" spans="1:9" x14ac:dyDescent="0.25">
      <c r="A79" s="7"/>
      <c r="B79" s="7"/>
      <c r="C79" s="19"/>
      <c r="D79" s="19"/>
      <c r="E79" s="19"/>
      <c r="F79" s="19"/>
      <c r="G79" s="19"/>
      <c r="H79" s="19"/>
      <c r="I79" s="8"/>
    </row>
    <row r="80" spans="1:9" x14ac:dyDescent="0.25">
      <c r="A80" s="4"/>
      <c r="B80" s="4"/>
      <c r="C80" s="17"/>
      <c r="D80" s="17"/>
      <c r="E80" s="18"/>
      <c r="F80" s="17"/>
      <c r="G80" s="17"/>
      <c r="H80" s="18"/>
      <c r="I80" s="6"/>
    </row>
    <row r="81" spans="1:9" x14ac:dyDescent="0.25">
      <c r="A81" s="4" t="s">
        <v>56</v>
      </c>
      <c r="B81" s="4"/>
      <c r="C81" s="17"/>
      <c r="D81" s="17"/>
      <c r="E81" s="18"/>
      <c r="F81" s="17"/>
      <c r="G81" s="17"/>
      <c r="H81" s="18"/>
      <c r="I81" s="6"/>
    </row>
    <row r="82" spans="1:9" x14ac:dyDescent="0.25">
      <c r="A82" s="4" t="s">
        <v>6</v>
      </c>
      <c r="B82" s="5"/>
      <c r="C82" s="5"/>
      <c r="D82" s="23"/>
      <c r="E82" s="20">
        <f>E22</f>
        <v>276499.71999999997</v>
      </c>
      <c r="F82" s="20"/>
      <c r="G82" s="24"/>
      <c r="H82" s="20">
        <f>H22</f>
        <v>238067.08</v>
      </c>
      <c r="I82" s="9"/>
    </row>
    <row r="83" spans="1:9" x14ac:dyDescent="0.25">
      <c r="A83" s="4" t="s">
        <v>15</v>
      </c>
      <c r="B83" s="5"/>
      <c r="C83" s="5"/>
      <c r="D83" s="23"/>
      <c r="E83" s="20">
        <f>E32</f>
        <v>18000</v>
      </c>
      <c r="F83" s="20"/>
      <c r="G83" s="24"/>
      <c r="H83" s="20">
        <f>H32</f>
        <v>287.10000000000002</v>
      </c>
      <c r="I83" s="9"/>
    </row>
    <row r="84" spans="1:9" x14ac:dyDescent="0.25">
      <c r="A84" s="4" t="s">
        <v>23</v>
      </c>
      <c r="B84" s="5"/>
      <c r="C84" s="5"/>
      <c r="D84" s="23"/>
      <c r="E84" s="20">
        <f>E38</f>
        <v>0</v>
      </c>
      <c r="F84" s="20"/>
      <c r="G84" s="24"/>
      <c r="H84" s="20">
        <f>H38</f>
        <v>3509</v>
      </c>
      <c r="I84" s="9"/>
    </row>
    <row r="85" spans="1:9" x14ac:dyDescent="0.25">
      <c r="A85" s="4" t="s">
        <v>26</v>
      </c>
      <c r="B85" s="5"/>
      <c r="C85" s="5"/>
      <c r="D85" s="23"/>
      <c r="E85" s="20">
        <f>E45</f>
        <v>0</v>
      </c>
      <c r="F85" s="20"/>
      <c r="G85" s="24"/>
      <c r="H85" s="20">
        <f>H45</f>
        <v>6156.7</v>
      </c>
      <c r="I85" s="9"/>
    </row>
    <row r="86" spans="1:9" x14ac:dyDescent="0.25">
      <c r="A86" s="4" t="s">
        <v>31</v>
      </c>
      <c r="B86" s="5"/>
      <c r="C86" s="5"/>
      <c r="D86" s="23"/>
      <c r="E86" s="20">
        <f>E54</f>
        <v>84000</v>
      </c>
      <c r="F86" s="20"/>
      <c r="G86" s="24"/>
      <c r="H86" s="20">
        <f>H54</f>
        <v>638</v>
      </c>
      <c r="I86" s="9"/>
    </row>
    <row r="87" spans="1:9" x14ac:dyDescent="0.25">
      <c r="A87" s="4" t="s">
        <v>38</v>
      </c>
      <c r="B87" s="5"/>
      <c r="C87" s="5"/>
      <c r="D87" s="23"/>
      <c r="E87" s="20">
        <f>E58</f>
        <v>0</v>
      </c>
      <c r="F87" s="20"/>
      <c r="G87" s="24"/>
      <c r="H87" s="20">
        <f>H58</f>
        <v>319</v>
      </c>
      <c r="I87" s="9"/>
    </row>
    <row r="88" spans="1:9" x14ac:dyDescent="0.25">
      <c r="A88" s="4" t="s">
        <v>40</v>
      </c>
      <c r="B88" s="5"/>
      <c r="C88" s="5"/>
      <c r="D88" s="23"/>
      <c r="E88" s="20">
        <f>E62</f>
        <v>0</v>
      </c>
      <c r="F88" s="20"/>
      <c r="G88" s="24"/>
      <c r="H88" s="20">
        <f>H62</f>
        <v>319</v>
      </c>
      <c r="I88" s="9"/>
    </row>
    <row r="89" spans="1:9" x14ac:dyDescent="0.25">
      <c r="A89" s="4" t="s">
        <v>42</v>
      </c>
      <c r="B89" s="5"/>
      <c r="C89" s="5"/>
      <c r="D89" s="23"/>
      <c r="E89" s="20">
        <f>E67</f>
        <v>0</v>
      </c>
      <c r="F89" s="20"/>
      <c r="G89" s="24"/>
      <c r="H89" s="20">
        <f>H67</f>
        <v>638</v>
      </c>
      <c r="I89" s="9"/>
    </row>
    <row r="90" spans="1:9" x14ac:dyDescent="0.25">
      <c r="A90" s="4" t="s">
        <v>84</v>
      </c>
      <c r="B90" s="5"/>
      <c r="C90" s="5"/>
      <c r="D90" s="23"/>
      <c r="E90" s="20">
        <f>E73</f>
        <v>0</v>
      </c>
      <c r="F90" s="20"/>
      <c r="G90" s="24"/>
      <c r="H90" s="20">
        <f>H73</f>
        <v>95.699999999999989</v>
      </c>
      <c r="I90" s="9"/>
    </row>
    <row r="91" spans="1:9" x14ac:dyDescent="0.25">
      <c r="A91" s="4" t="s">
        <v>47</v>
      </c>
      <c r="B91" s="5"/>
      <c r="C91" s="5"/>
      <c r="D91" s="23"/>
      <c r="E91" s="20">
        <f>E78</f>
        <v>13680</v>
      </c>
      <c r="F91" s="20"/>
      <c r="G91" s="24"/>
      <c r="H91" s="20">
        <f>H78</f>
        <v>12760</v>
      </c>
      <c r="I91" s="9"/>
    </row>
    <row r="92" spans="1:9" x14ac:dyDescent="0.25">
      <c r="A92" s="4"/>
      <c r="B92" s="5"/>
      <c r="C92" s="5"/>
      <c r="D92" s="23"/>
      <c r="E92" s="20"/>
      <c r="F92" s="20"/>
      <c r="G92" s="24"/>
      <c r="H92" s="20"/>
      <c r="I92" s="9"/>
    </row>
    <row r="93" spans="1:9" x14ac:dyDescent="0.25">
      <c r="A93" s="4" t="s">
        <v>50</v>
      </c>
      <c r="B93" s="5"/>
      <c r="C93" s="5"/>
      <c r="D93" s="23"/>
      <c r="E93" s="20">
        <f>SUM(E82:E91)</f>
        <v>392179.72</v>
      </c>
      <c r="F93" s="20"/>
      <c r="G93" s="24"/>
      <c r="H93" s="20">
        <f>SUM(H82:H91)</f>
        <v>262789.58</v>
      </c>
      <c r="I93" s="9"/>
    </row>
    <row r="94" spans="1:9" x14ac:dyDescent="0.25">
      <c r="A94" s="4"/>
      <c r="B94" s="5"/>
      <c r="C94" s="5"/>
      <c r="D94" s="23"/>
      <c r="E94" s="20"/>
      <c r="F94" s="20"/>
      <c r="G94" s="24"/>
      <c r="H94" s="20"/>
      <c r="I94" s="9"/>
    </row>
    <row r="95" spans="1:9" x14ac:dyDescent="0.25">
      <c r="A95" s="4" t="s">
        <v>55</v>
      </c>
      <c r="B95" s="5"/>
      <c r="C95" s="5"/>
      <c r="D95" s="23"/>
      <c r="E95" s="20">
        <v>3779492.89</v>
      </c>
      <c r="F95" s="20"/>
      <c r="G95" s="20"/>
      <c r="H95" s="20"/>
      <c r="I95" s="9"/>
    </row>
    <row r="96" spans="1:9" x14ac:dyDescent="0.25">
      <c r="A96" s="7" t="s">
        <v>68</v>
      </c>
      <c r="B96" s="5"/>
      <c r="C96" s="5"/>
      <c r="D96" s="23"/>
      <c r="E96" s="20">
        <v>10000000</v>
      </c>
      <c r="F96" s="20"/>
      <c r="G96" s="14"/>
      <c r="H96" s="14"/>
      <c r="I96" s="9"/>
    </row>
    <row r="97" spans="1:9" x14ac:dyDescent="0.25">
      <c r="A97" s="7" t="s">
        <v>69</v>
      </c>
      <c r="B97" s="5"/>
      <c r="C97" s="5"/>
      <c r="D97" s="23"/>
      <c r="E97" s="20">
        <f>E93</f>
        <v>392179.72</v>
      </c>
      <c r="F97" s="20"/>
      <c r="G97" s="14"/>
      <c r="H97" s="14"/>
      <c r="I97" s="9"/>
    </row>
    <row r="98" spans="1:9" x14ac:dyDescent="0.25">
      <c r="A98" s="7" t="s">
        <v>51</v>
      </c>
      <c r="B98" s="5"/>
      <c r="C98" s="5"/>
      <c r="D98" s="23"/>
      <c r="E98" s="20">
        <f>H93</f>
        <v>262789.58</v>
      </c>
      <c r="F98" s="21"/>
      <c r="G98" s="13"/>
      <c r="H98" s="13"/>
      <c r="I98" s="9"/>
    </row>
    <row r="99" spans="1:9" x14ac:dyDescent="0.25">
      <c r="A99" s="7"/>
      <c r="B99" s="5"/>
      <c r="C99" s="5"/>
      <c r="D99" s="23"/>
      <c r="E99" s="22"/>
      <c r="F99" s="21"/>
      <c r="G99" s="13"/>
      <c r="H99" s="13"/>
      <c r="I99" s="9"/>
    </row>
    <row r="100" spans="1:9" x14ac:dyDescent="0.25">
      <c r="A100" s="7" t="s">
        <v>70</v>
      </c>
      <c r="B100" s="5"/>
      <c r="C100" s="5"/>
      <c r="D100" s="23"/>
      <c r="E100" s="22">
        <f>(E97/E96)*100</f>
        <v>3.9217971999999999</v>
      </c>
      <c r="F100" s="21"/>
      <c r="G100" s="13"/>
      <c r="H100" s="13"/>
      <c r="I100" s="9"/>
    </row>
    <row r="101" spans="1:9" x14ac:dyDescent="0.25">
      <c r="A101" s="5" t="s">
        <v>53</v>
      </c>
      <c r="B101" s="46"/>
      <c r="C101" s="46"/>
      <c r="D101" s="23"/>
      <c r="E101" s="22">
        <f>(E98/E95)*100</f>
        <v>6.9530380833710215</v>
      </c>
      <c r="F101" s="21"/>
      <c r="G101" s="13"/>
      <c r="H101" s="13"/>
      <c r="I101" s="9"/>
    </row>
    <row r="102" spans="1:9" x14ac:dyDescent="0.25">
      <c r="B102" s="42" t="s">
        <v>54</v>
      </c>
      <c r="C102" s="42"/>
      <c r="D102" s="42"/>
      <c r="E102" s="22">
        <f>E100+E101</f>
        <v>10.874835283371022</v>
      </c>
    </row>
    <row r="104" spans="1:9" ht="30" x14ac:dyDescent="0.25">
      <c r="C104" s="1" t="s">
        <v>65</v>
      </c>
    </row>
  </sheetData>
  <mergeCells count="8">
    <mergeCell ref="B102:D102"/>
    <mergeCell ref="C5:E5"/>
    <mergeCell ref="C6:E6"/>
    <mergeCell ref="H1:I1"/>
    <mergeCell ref="A9:I9"/>
    <mergeCell ref="A2:H2"/>
    <mergeCell ref="A3:H3"/>
    <mergeCell ref="B101:C101"/>
  </mergeCells>
  <pageMargins left="0.27559055118110237" right="0.23622047244094491" top="0.43307086614173229" bottom="0.47244094488188981" header="0.23622047244094491" footer="0.31496062992125984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INDRC COSTDR</vt:lpstr>
      <vt:lpstr>INDIREC CONTB</vt:lpstr>
      <vt:lpstr>'INDIREC CONTB'!Área_de_impresión</vt:lpstr>
      <vt:lpstr>'INDRC COSTDR'!Área_de_impresión</vt:lpstr>
      <vt:lpstr>'INDIREC CONTB'!Títulos_a_imprimir</vt:lpstr>
      <vt:lpstr>'INDRC COSTDR'!Títulos_a_imprimir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CAEV-2805</dc:creator>
  <cp:lastModifiedBy>CAEV-3732</cp:lastModifiedBy>
  <cp:lastPrinted>2021-01-21T15:35:52Z</cp:lastPrinted>
  <dcterms:created xsi:type="dcterms:W3CDTF">2020-12-03T16:27:28Z</dcterms:created>
  <dcterms:modified xsi:type="dcterms:W3CDTF">2022-01-05T17:15:47Z</dcterms:modified>
</cp:coreProperties>
</file>