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-9003\Desktop\alvarez\TRANSPARENCIA 2021\TRANSPARENCIA 3° TRIMESTRE VALIDADOS\"/>
    </mc:Choice>
  </mc:AlternateContent>
  <bookViews>
    <workbookView xWindow="-120" yWindow="-120" windowWidth="20730" windowHeight="11160" tabRatio="888" firstSheet="3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28" i="6" l="1"/>
  <c r="D27" i="6"/>
  <c r="C26" i="6"/>
  <c r="D25" i="6"/>
  <c r="D24" i="6"/>
  <c r="C24" i="6"/>
  <c r="D23" i="6"/>
  <c r="D21" i="6"/>
  <c r="C21" i="6"/>
  <c r="D20" i="6"/>
  <c r="C20" i="6"/>
  <c r="D18" i="6"/>
  <c r="D17" i="6"/>
  <c r="D15" i="6"/>
  <c r="D14" i="6"/>
  <c r="C12" i="6"/>
  <c r="D11" i="6"/>
  <c r="D8" i="6"/>
  <c r="C6" i="6"/>
  <c r="D5" i="6"/>
  <c r="C5" i="6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O10" i="1"/>
  <c r="M10" i="1"/>
  <c r="O11" i="1"/>
  <c r="O9" i="1"/>
  <c r="M9" i="1"/>
  <c r="O8" i="1"/>
  <c r="M12" i="1" l="1"/>
  <c r="D4" i="6" l="1"/>
  <c r="C7" i="6"/>
  <c r="C4" i="6"/>
  <c r="M8" i="1" l="1"/>
  <c r="M11" i="1" l="1"/>
</calcChain>
</file>

<file path=xl/sharedStrings.xml><?xml version="1.0" encoding="utf-8"?>
<sst xmlns="http://schemas.openxmlformats.org/spreadsheetml/2006/main" count="1480" uniqueCount="318">
  <si>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</si>
  <si>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</si>
  <si>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</si>
  <si>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</si>
  <si>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</si>
  <si>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</si>
  <si>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</si>
  <si>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</si>
  <si>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</si>
  <si>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</si>
  <si>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</si>
  <si>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</si>
  <si>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</si>
  <si>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</si>
  <si>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</si>
  <si>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</si>
  <si>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</si>
  <si>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</si>
  <si>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</si>
  <si>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</si>
  <si>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</si>
  <si>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</si>
  <si>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</si>
  <si>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</si>
  <si>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</si>
  <si>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</si>
  <si>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</si>
  <si>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</si>
  <si>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</si>
  <si>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</si>
  <si>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</si>
  <si>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</si>
  <si>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</si>
  <si>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</si>
  <si>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</si>
  <si>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</si>
  <si>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</si>
  <si>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</si>
  <si>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</si>
  <si>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</si>
  <si>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</si>
  <si>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</si>
  <si>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</si>
  <si>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</si>
  <si>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</si>
  <si>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</si>
  <si>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</si>
  <si>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</si>
  <si>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</si>
  <si>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</si>
  <si>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</si>
  <si>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</si>
  <si>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</si>
  <si>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</si>
  <si>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</si>
  <si>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</si>
  <si>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</si>
  <si>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</si>
  <si>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</si>
  <si>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</si>
  <si>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</si>
  <si>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</si>
  <si>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</si>
  <si>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</si>
  <si>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</si>
  <si>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</si>
  <si>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</si>
  <si>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</si>
  <si>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</si>
  <si>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</si>
  <si>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</si>
  <si>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</si>
  <si>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</si>
  <si>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</si>
  <si>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</si>
  <si>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</si>
  <si>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</si>
  <si>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</si>
  <si>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</si>
  <si>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</si>
  <si>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</si>
  <si>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</si>
  <si>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</si>
  <si>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</si>
  <si>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</si>
  <si>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</si>
  <si>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</si>
  <si>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</si>
  <si>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</si>
  <si>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</si>
  <si>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</si>
  <si>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</si>
  <si>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</si>
  <si>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</si>
  <si>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</si>
  <si>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</si>
  <si>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</si>
  <si>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</si>
  <si>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</si>
  <si>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</si>
  <si>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</si>
  <si>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</si>
  <si>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</si>
  <si>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</si>
  <si>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</si>
  <si>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</si>
  <si>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</si>
  <si>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</si>
  <si>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</si>
  <si>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</si>
  <si>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</si>
  <si>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</si>
  <si>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</si>
  <si>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</si>
  <si>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</si>
  <si>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</si>
  <si>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</si>
  <si>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</si>
  <si>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</si>
  <si>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</si>
  <si>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</si>
  <si>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</si>
  <si>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</si>
  <si>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</si>
  <si>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</si>
  <si>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</si>
  <si>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</si>
  <si>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</si>
  <si>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</si>
  <si>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</si>
  <si>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</si>
  <si>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</si>
  <si>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</si>
  <si>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</si>
  <si>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</si>
  <si>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</si>
  <si>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</si>
  <si>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</si>
  <si>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</si>
  <si>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</si>
  <si>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</si>
  <si>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</si>
  <si>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</si>
  <si>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</si>
  <si>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</si>
  <si>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</si>
  <si>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</si>
  <si>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</si>
  <si>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</si>
  <si>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</si>
  <si>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</si>
  <si>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</si>
  <si>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</si>
  <si>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</si>
  <si>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</si>
  <si>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</si>
  <si>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</si>
  <si>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</si>
  <si>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</si>
  <si>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</si>
  <si>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</si>
  <si>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</si>
  <si>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</si>
  <si>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</si>
  <si>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</si>
  <si>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</si>
  <si>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</si>
  <si>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</si>
  <si>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</si>
  <si>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</si>
  <si>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</si>
  <si>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</si>
  <si>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</si>
  <si>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</si>
  <si>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</si>
  <si>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</si>
  <si>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</si>
  <si>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</si>
  <si>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</si>
  <si>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</si>
  <si>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</si>
  <si>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</si>
  <si>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</si>
  <si>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</si>
  <si>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</si>
  <si>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</si>
  <si>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</si>
  <si>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</si>
  <si>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</si>
  <si>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</si>
  <si>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</si>
  <si>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</si>
  <si>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</si>
  <si>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</si>
  <si>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</si>
  <si>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</si>
  <si>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</si>
  <si>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</si>
  <si>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</si>
  <si>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</si>
  <si>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</si>
  <si>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</si>
  <si>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</si>
  <si>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</si>
  <si>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</si>
  <si>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</si>
  <si>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</si>
  <si>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</si>
  <si>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</si>
  <si>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</si>
  <si>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</si>
  <si>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</si>
  <si>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</si>
  <si>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</si>
  <si>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</si>
  <si>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del Departamento Comercial y Administrativo</t>
  </si>
  <si>
    <t>Jefe de la Seccion de Recursos Materiales</t>
  </si>
  <si>
    <t xml:space="preserve">Cajera Principal </t>
  </si>
  <si>
    <t>Auxiliar General</t>
  </si>
  <si>
    <t>Lecturista Notificador</t>
  </si>
  <si>
    <t>Auxiliar Contable</t>
  </si>
  <si>
    <t>Auxiliar Administrativo</t>
  </si>
  <si>
    <t>Operario</t>
  </si>
  <si>
    <t>Fontanero</t>
  </si>
  <si>
    <t>Mecanico</t>
  </si>
  <si>
    <t>Obrero General</t>
  </si>
  <si>
    <t>Chofer</t>
  </si>
  <si>
    <t>Hernandez</t>
  </si>
  <si>
    <t>Maria Esther</t>
  </si>
  <si>
    <t>Centeno</t>
  </si>
  <si>
    <t>Moctezuma</t>
  </si>
  <si>
    <t>Jose Alberto</t>
  </si>
  <si>
    <t>Baxin</t>
  </si>
  <si>
    <t>Abrajan</t>
  </si>
  <si>
    <t>Zaidel Felipe</t>
  </si>
  <si>
    <t>Zuñiga</t>
  </si>
  <si>
    <t>Galindo</t>
  </si>
  <si>
    <t xml:space="preserve">Rafaela </t>
  </si>
  <si>
    <t xml:space="preserve">Molina </t>
  </si>
  <si>
    <t>Maria de los Angles</t>
  </si>
  <si>
    <t>De la Cruz</t>
  </si>
  <si>
    <t>Santiago</t>
  </si>
  <si>
    <t>Elizabeth</t>
  </si>
  <si>
    <t xml:space="preserve">Mateo </t>
  </si>
  <si>
    <t>Luis Antonio</t>
  </si>
  <si>
    <t>Taxilaga</t>
  </si>
  <si>
    <t>Perez</t>
  </si>
  <si>
    <t>Alejandra</t>
  </si>
  <si>
    <t>Bautista</t>
  </si>
  <si>
    <t>Antonio</t>
  </si>
  <si>
    <t>Ricardo</t>
  </si>
  <si>
    <t>Salome</t>
  </si>
  <si>
    <t>Hector</t>
  </si>
  <si>
    <t>Cano</t>
  </si>
  <si>
    <t>Benitez</t>
  </si>
  <si>
    <t>Cyntia Gabriela</t>
  </si>
  <si>
    <t>Serrano</t>
  </si>
  <si>
    <t>Marquez</t>
  </si>
  <si>
    <t>Ambrosio</t>
  </si>
  <si>
    <t>Reyes</t>
  </si>
  <si>
    <t>Jose Alfredo</t>
  </si>
  <si>
    <t>Juarez</t>
  </si>
  <si>
    <t>Julio Cesar</t>
  </si>
  <si>
    <t xml:space="preserve">Campos </t>
  </si>
  <si>
    <t>Tomas</t>
  </si>
  <si>
    <t>Gonzalez</t>
  </si>
  <si>
    <t>Cruz</t>
  </si>
  <si>
    <t xml:space="preserve">Camilo </t>
  </si>
  <si>
    <t>Francisco Javier</t>
  </si>
  <si>
    <t>Ruiz</t>
  </si>
  <si>
    <t>Barahona</t>
  </si>
  <si>
    <t>Aurelio</t>
  </si>
  <si>
    <t>Osorio</t>
  </si>
  <si>
    <t>Pineda</t>
  </si>
  <si>
    <t>Jose Manuel</t>
  </si>
  <si>
    <t xml:space="preserve">Gonzalez </t>
  </si>
  <si>
    <t>Daniel</t>
  </si>
  <si>
    <t>Martinez</t>
  </si>
  <si>
    <t xml:space="preserve">Rafael </t>
  </si>
  <si>
    <t xml:space="preserve">Otero </t>
  </si>
  <si>
    <t xml:space="preserve">Ignacio </t>
  </si>
  <si>
    <t>Velazquez</t>
  </si>
  <si>
    <t>Rasgado</t>
  </si>
  <si>
    <t xml:space="preserve">Gonzalo </t>
  </si>
  <si>
    <t>Freddy Ivan</t>
  </si>
  <si>
    <t>Baeza</t>
  </si>
  <si>
    <t>Rodriguez</t>
  </si>
  <si>
    <t>Bryan Ernesto</t>
  </si>
  <si>
    <t>Kat</t>
  </si>
  <si>
    <t>Moneda Nacional</t>
  </si>
  <si>
    <t>No tuvo percepciones adicionales en dinero</t>
  </si>
  <si>
    <t>Sueldo</t>
  </si>
  <si>
    <t xml:space="preserve">No tuvo percepciones adicionales por estimulo </t>
  </si>
  <si>
    <t>Jefe del Departamento Tecnico</t>
  </si>
  <si>
    <t>Caja Recaudadora</t>
  </si>
  <si>
    <t>Jefe de la seccion de control de usuarios</t>
  </si>
  <si>
    <t>Dirección General</t>
  </si>
  <si>
    <t>Departamento Comercial y Administrativo</t>
  </si>
  <si>
    <t>Sección de Recursos Financieros</t>
  </si>
  <si>
    <t>Departamento Técnico</t>
  </si>
  <si>
    <t>Felipe</t>
  </si>
  <si>
    <t>Vazquez</t>
  </si>
  <si>
    <t>Anual</t>
  </si>
  <si>
    <t xml:space="preserve">No tuvo percepciones adicionales en prestaciones en especie </t>
  </si>
  <si>
    <t>Oficina Operadora Tipo "C" de Cosoleacaque, Tercer Trimestre 2021</t>
  </si>
  <si>
    <t>Prima vacacional</t>
  </si>
  <si>
    <t>Pesos Mexicanos</t>
  </si>
  <si>
    <t>Ninguna</t>
  </si>
  <si>
    <t>No se cuenta con percepciones adicionales en especie</t>
  </si>
  <si>
    <t>Salario quincenal</t>
  </si>
  <si>
    <t>Semestral</t>
  </si>
  <si>
    <t>Compensación temporal compactable</t>
  </si>
  <si>
    <t>No se cuenta con gratificaciones</t>
  </si>
  <si>
    <t>No se cuentan con pagos de comisiones</t>
  </si>
  <si>
    <t>No se cuentan con pago de dietas</t>
  </si>
  <si>
    <t>No se tienen otras prestaciones</t>
  </si>
  <si>
    <t>No hubo denominación de bonos</t>
  </si>
  <si>
    <t>Apoyo de útiles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</si>
</sst>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2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AC3" zoomScale="94" zoomScaleNormal="94" workbookViewId="0">
      <selection activeCell="AH3" sqref="AH1:AL1048576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41.68359375" bestFit="1" customWidth="1"/>
    <col min="5" max="5" width="21" bestFit="1" customWidth="1"/>
    <col min="6" max="6" width="33.83984375" bestFit="1" customWidth="1"/>
    <col min="7" max="7" width="21.26171875" bestFit="1" customWidth="1"/>
    <col min="8" max="8" width="17.41796875" bestFit="1" customWidth="1"/>
    <col min="9" max="9" width="10.26171875" bestFit="1" customWidth="1"/>
    <col min="10" max="10" width="13.578125" bestFit="1" customWidth="1"/>
    <col min="11" max="11" width="15.41796875" bestFit="1" customWidth="1"/>
    <col min="12" max="12" width="14" bestFit="1" customWidth="1"/>
    <col min="13" max="13" width="47.26171875" bestFit="1" customWidth="1"/>
    <col min="14" max="14" width="36.68359375" bestFit="1" customWidth="1"/>
    <col min="15" max="15" width="46.578125" bestFit="1" customWidth="1"/>
    <col min="16" max="16" width="36" bestFit="1" customWidth="1"/>
    <col min="17" max="17" width="77.41796875" bestFit="1" customWidth="1"/>
    <col min="18" max="18" width="46.68359375" bestFit="1" customWidth="1"/>
    <col min="19" max="19" width="54.68359375" bestFit="1" customWidth="1"/>
    <col min="20" max="20" width="70.41796875" bestFit="1" customWidth="1"/>
    <col min="21" max="21" width="60.15625" bestFit="1" customWidth="1"/>
    <col min="22" max="22" width="53.41796875" bestFit="1" customWidth="1"/>
    <col min="23" max="23" width="57.26171875" bestFit="1" customWidth="1"/>
    <col min="24" max="24" width="53" bestFit="1" customWidth="1"/>
    <col min="25" max="25" width="52.83984375" bestFit="1" customWidth="1"/>
    <col min="26" max="26" width="55.68359375" bestFit="1" customWidth="1"/>
    <col min="27" max="27" width="64.26171875" bestFit="1" customWidth="1"/>
    <col min="28" max="28" width="68.68359375" bestFit="1" customWidth="1"/>
    <col min="29" max="29" width="46" bestFit="1" customWidth="1"/>
    <col min="30" max="30" width="73.15625" bestFit="1" customWidth="1"/>
    <col min="31" max="31" width="17.578125" bestFit="1" customWidth="1"/>
    <col min="32" max="32" width="20.15625" bestFit="1" customWidth="1"/>
    <col min="33" max="33" width="8" bestFit="1" customWidth="1"/>
  </cols>
  <sheetData>
    <row r="1" spans="1:33" hidden="1" x14ac:dyDescent="0.55000000000000004">
      <c r="A1" t="s">
        <v>0</v>
      </c>
    </row>
    <row r="2" spans="1:33" x14ac:dyDescent="0.5500000000000000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5500000000000000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5500000000000000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55000000000000004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5.5" x14ac:dyDescent="0.55000000000000004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55000000000000004">
      <c r="A8">
        <v>2021</v>
      </c>
      <c r="B8" s="4">
        <v>44378</v>
      </c>
      <c r="C8" s="4">
        <v>44469</v>
      </c>
      <c r="D8" t="s">
        <v>83</v>
      </c>
      <c r="E8">
        <v>1</v>
      </c>
      <c r="F8" t="s">
        <v>214</v>
      </c>
      <c r="G8" t="s">
        <v>214</v>
      </c>
      <c r="H8" t="s">
        <v>296</v>
      </c>
      <c r="I8" t="s">
        <v>300</v>
      </c>
      <c r="J8" t="s">
        <v>256</v>
      </c>
      <c r="K8" t="s">
        <v>301</v>
      </c>
      <c r="L8" t="s">
        <v>94</v>
      </c>
      <c r="M8">
        <f>18099.19*2</f>
        <v>36198.379999999997</v>
      </c>
      <c r="N8" t="s">
        <v>289</v>
      </c>
      <c r="O8">
        <f>13625.36*2</f>
        <v>27250.720000000001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297</v>
      </c>
      <c r="AE8" s="4">
        <v>44487</v>
      </c>
      <c r="AF8" s="4">
        <v>44469</v>
      </c>
      <c r="AG8" t="s">
        <v>304</v>
      </c>
    </row>
    <row r="9" spans="1:33" s="7" customFormat="1" x14ac:dyDescent="0.55000000000000004">
      <c r="A9" s="7">
        <v>2021</v>
      </c>
      <c r="B9" s="4">
        <v>44378</v>
      </c>
      <c r="C9" s="4">
        <v>44469</v>
      </c>
      <c r="D9" s="7" t="s">
        <v>83</v>
      </c>
      <c r="E9" s="7">
        <v>2</v>
      </c>
      <c r="F9" s="7" t="s">
        <v>215</v>
      </c>
      <c r="G9" s="7" t="s">
        <v>215</v>
      </c>
      <c r="H9" s="7" t="s">
        <v>215</v>
      </c>
      <c r="I9" s="7" t="s">
        <v>228</v>
      </c>
      <c r="J9" s="7" t="s">
        <v>229</v>
      </c>
      <c r="K9" s="7" t="s">
        <v>230</v>
      </c>
      <c r="L9" s="7" t="s">
        <v>93</v>
      </c>
      <c r="M9" s="7">
        <f>10590.99*2</f>
        <v>21181.98</v>
      </c>
      <c r="N9" s="7" t="s">
        <v>289</v>
      </c>
      <c r="O9" s="7">
        <f>4555.57*2</f>
        <v>9111.14</v>
      </c>
      <c r="P9" s="7" t="s">
        <v>289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297</v>
      </c>
      <c r="AE9" s="4">
        <v>44487</v>
      </c>
      <c r="AF9" s="4">
        <v>44469</v>
      </c>
      <c r="AG9" s="9" t="s">
        <v>304</v>
      </c>
    </row>
    <row r="10" spans="1:33" s="7" customFormat="1" x14ac:dyDescent="0.55000000000000004">
      <c r="A10" s="7">
        <v>2021</v>
      </c>
      <c r="B10" s="15">
        <v>44378</v>
      </c>
      <c r="C10" s="15">
        <v>44469</v>
      </c>
      <c r="D10" s="7" t="s">
        <v>83</v>
      </c>
      <c r="E10" s="7">
        <v>2</v>
      </c>
      <c r="F10" s="7" t="s">
        <v>293</v>
      </c>
      <c r="G10" s="7" t="s">
        <v>293</v>
      </c>
      <c r="H10" s="7" t="s">
        <v>293</v>
      </c>
      <c r="I10" s="7" t="s">
        <v>231</v>
      </c>
      <c r="J10" s="7" t="s">
        <v>232</v>
      </c>
      <c r="K10" s="7" t="s">
        <v>233</v>
      </c>
      <c r="L10" s="7" t="s">
        <v>94</v>
      </c>
      <c r="M10" s="7">
        <f>10590.99*2</f>
        <v>21181.98</v>
      </c>
      <c r="N10" s="7" t="s">
        <v>289</v>
      </c>
      <c r="O10" s="7">
        <f>6545.87</f>
        <v>6545.87</v>
      </c>
      <c r="P10" s="7" t="s">
        <v>289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297</v>
      </c>
      <c r="AE10" s="4">
        <v>44487</v>
      </c>
      <c r="AF10" s="15">
        <v>44469</v>
      </c>
      <c r="AG10" s="7" t="s">
        <v>304</v>
      </c>
    </row>
    <row r="11" spans="1:33" s="7" customFormat="1" x14ac:dyDescent="0.55000000000000004">
      <c r="A11" s="7">
        <v>2021</v>
      </c>
      <c r="B11" s="4">
        <v>44378</v>
      </c>
      <c r="C11" s="4">
        <v>44469</v>
      </c>
      <c r="D11" s="7" t="s">
        <v>83</v>
      </c>
      <c r="E11" s="7">
        <v>3</v>
      </c>
      <c r="F11" s="7" t="s">
        <v>216</v>
      </c>
      <c r="G11" s="7" t="s">
        <v>216</v>
      </c>
      <c r="H11" s="7" t="s">
        <v>216</v>
      </c>
      <c r="I11" s="7" t="s">
        <v>234</v>
      </c>
      <c r="J11" s="7" t="s">
        <v>235</v>
      </c>
      <c r="K11" s="7" t="s">
        <v>236</v>
      </c>
      <c r="L11" s="7" t="s">
        <v>94</v>
      </c>
      <c r="M11" s="7">
        <f>7365.93*2</f>
        <v>14731.86</v>
      </c>
      <c r="N11" s="7" t="s">
        <v>289</v>
      </c>
      <c r="O11" s="7">
        <f>6039.1*2</f>
        <v>12078.2</v>
      </c>
      <c r="P11" s="7" t="s">
        <v>289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297</v>
      </c>
      <c r="AE11" s="4">
        <v>44487</v>
      </c>
      <c r="AF11" s="4">
        <v>44469</v>
      </c>
      <c r="AG11" s="9" t="s">
        <v>304</v>
      </c>
    </row>
    <row r="12" spans="1:33" s="7" customFormat="1" x14ac:dyDescent="0.55000000000000004">
      <c r="A12" s="7">
        <v>2021</v>
      </c>
      <c r="B12" s="4">
        <v>44378</v>
      </c>
      <c r="C12" s="4">
        <v>44469</v>
      </c>
      <c r="D12" s="7" t="s">
        <v>83</v>
      </c>
      <c r="E12" s="7">
        <v>4</v>
      </c>
      <c r="F12" s="7" t="s">
        <v>294</v>
      </c>
      <c r="G12" s="7" t="s">
        <v>217</v>
      </c>
      <c r="H12" s="7" t="s">
        <v>298</v>
      </c>
      <c r="I12" s="7" t="s">
        <v>237</v>
      </c>
      <c r="J12" s="7" t="s">
        <v>238</v>
      </c>
      <c r="K12" s="7" t="s">
        <v>227</v>
      </c>
      <c r="L12" s="7" t="s">
        <v>93</v>
      </c>
      <c r="M12" s="7">
        <f>7005.44*2</f>
        <v>14010.88</v>
      </c>
      <c r="N12" s="7" t="s">
        <v>289</v>
      </c>
      <c r="O12" s="7">
        <f>4207.98*2</f>
        <v>8415.9599999999991</v>
      </c>
      <c r="P12" s="7" t="s">
        <v>289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297</v>
      </c>
      <c r="AE12" s="4">
        <v>44487</v>
      </c>
      <c r="AF12" s="4">
        <v>44469</v>
      </c>
      <c r="AG12" s="9" t="s">
        <v>304</v>
      </c>
    </row>
    <row r="13" spans="1:33" x14ac:dyDescent="0.55000000000000004">
      <c r="A13">
        <v>2021</v>
      </c>
      <c r="B13" s="4">
        <v>44378</v>
      </c>
      <c r="C13" s="4">
        <v>44469</v>
      </c>
      <c r="D13" t="s">
        <v>83</v>
      </c>
      <c r="E13">
        <v>3</v>
      </c>
      <c r="F13" t="s">
        <v>295</v>
      </c>
      <c r="G13" s="3" t="s">
        <v>295</v>
      </c>
      <c r="H13" s="3" t="s">
        <v>297</v>
      </c>
      <c r="I13" t="s">
        <v>239</v>
      </c>
      <c r="J13" t="s">
        <v>240</v>
      </c>
      <c r="K13" t="s">
        <v>241</v>
      </c>
      <c r="L13" t="s">
        <v>93</v>
      </c>
      <c r="M13">
        <f>8743.79*2</f>
        <v>17487.580000000002</v>
      </c>
      <c r="N13" t="s">
        <v>289</v>
      </c>
      <c r="O13">
        <f>3819.64*2</f>
        <v>7639.28</v>
      </c>
      <c r="P13" t="s">
        <v>289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297</v>
      </c>
      <c r="AE13" s="4">
        <v>44487</v>
      </c>
      <c r="AF13" s="4">
        <v>44469</v>
      </c>
      <c r="AG13" s="9" t="s">
        <v>304</v>
      </c>
    </row>
    <row r="14" spans="1:33" x14ac:dyDescent="0.55000000000000004">
      <c r="A14">
        <v>2021</v>
      </c>
      <c r="B14" s="4">
        <v>44378</v>
      </c>
      <c r="C14" s="4">
        <v>44469</v>
      </c>
      <c r="D14" t="s">
        <v>83</v>
      </c>
      <c r="E14">
        <v>4</v>
      </c>
      <c r="F14" t="s">
        <v>218</v>
      </c>
      <c r="G14" t="s">
        <v>218</v>
      </c>
      <c r="H14" s="3" t="s">
        <v>297</v>
      </c>
      <c r="I14" t="s">
        <v>242</v>
      </c>
      <c r="J14" t="s">
        <v>227</v>
      </c>
      <c r="K14" t="s">
        <v>243</v>
      </c>
      <c r="L14" t="s">
        <v>93</v>
      </c>
      <c r="M14">
        <f>5483.19*2</f>
        <v>10966.38</v>
      </c>
      <c r="N14" t="s">
        <v>289</v>
      </c>
      <c r="O14">
        <f>4543.33*2</f>
        <v>9086.66</v>
      </c>
      <c r="P14" t="s">
        <v>289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297</v>
      </c>
      <c r="AE14" s="4">
        <v>44487</v>
      </c>
      <c r="AF14" s="4">
        <v>44469</v>
      </c>
      <c r="AG14" s="9" t="s">
        <v>304</v>
      </c>
    </row>
    <row r="15" spans="1:33" s="7" customFormat="1" x14ac:dyDescent="0.55000000000000004">
      <c r="A15" s="7">
        <v>2021</v>
      </c>
      <c r="B15" s="15">
        <v>44378</v>
      </c>
      <c r="C15" s="15">
        <v>44469</v>
      </c>
      <c r="D15" s="7" t="s">
        <v>83</v>
      </c>
      <c r="E15" s="7">
        <v>4</v>
      </c>
      <c r="F15" s="7" t="s">
        <v>219</v>
      </c>
      <c r="G15" s="7" t="s">
        <v>219</v>
      </c>
      <c r="H15" s="7" t="s">
        <v>297</v>
      </c>
      <c r="I15" s="7" t="s">
        <v>244</v>
      </c>
      <c r="J15" s="7" t="s">
        <v>245</v>
      </c>
      <c r="K15" s="7" t="s">
        <v>246</v>
      </c>
      <c r="L15" s="7" t="s">
        <v>94</v>
      </c>
      <c r="M15" s="7">
        <f>6523.84*2</f>
        <v>13047.68</v>
      </c>
      <c r="N15" s="7" t="s">
        <v>289</v>
      </c>
      <c r="O15" s="7">
        <f>4243.79*2</f>
        <v>8487.58</v>
      </c>
      <c r="P15" s="7" t="s">
        <v>289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297</v>
      </c>
      <c r="AE15" s="4">
        <v>44487</v>
      </c>
      <c r="AF15" s="15">
        <v>44469</v>
      </c>
      <c r="AG15" s="7" t="s">
        <v>304</v>
      </c>
    </row>
    <row r="16" spans="1:33" s="7" customFormat="1" x14ac:dyDescent="0.55000000000000004">
      <c r="A16" s="7">
        <v>2021</v>
      </c>
      <c r="B16" s="15">
        <v>44378</v>
      </c>
      <c r="C16" s="15">
        <v>44469</v>
      </c>
      <c r="D16" s="7" t="s">
        <v>83</v>
      </c>
      <c r="E16" s="7">
        <v>4</v>
      </c>
      <c r="F16" s="7" t="s">
        <v>219</v>
      </c>
      <c r="G16" s="7" t="s">
        <v>219</v>
      </c>
      <c r="H16" s="7" t="s">
        <v>297</v>
      </c>
      <c r="I16" s="7" t="s">
        <v>247</v>
      </c>
      <c r="J16" s="7" t="s">
        <v>248</v>
      </c>
      <c r="K16" s="7" t="s">
        <v>249</v>
      </c>
      <c r="L16" s="7" t="s">
        <v>93</v>
      </c>
      <c r="M16" s="7">
        <f>6575.39*2</f>
        <v>13150.78</v>
      </c>
      <c r="N16" s="7" t="s">
        <v>289</v>
      </c>
      <c r="O16" s="7">
        <f>5226.93*2</f>
        <v>10453.86</v>
      </c>
      <c r="P16" s="7" t="s">
        <v>289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297</v>
      </c>
      <c r="AE16" s="4">
        <v>44487</v>
      </c>
      <c r="AF16" s="15">
        <v>44469</v>
      </c>
      <c r="AG16" s="7" t="s">
        <v>304</v>
      </c>
    </row>
    <row r="17" spans="1:33" s="7" customFormat="1" x14ac:dyDescent="0.55000000000000004">
      <c r="A17" s="7">
        <v>2021</v>
      </c>
      <c r="B17" s="15">
        <v>44378</v>
      </c>
      <c r="C17" s="15">
        <v>44469</v>
      </c>
      <c r="D17" s="7" t="s">
        <v>83</v>
      </c>
      <c r="E17" s="7">
        <v>4</v>
      </c>
      <c r="F17" s="7" t="s">
        <v>220</v>
      </c>
      <c r="G17" s="7" t="s">
        <v>220</v>
      </c>
      <c r="H17" s="7" t="s">
        <v>297</v>
      </c>
      <c r="I17" s="7" t="s">
        <v>250</v>
      </c>
      <c r="J17" s="7" t="s">
        <v>251</v>
      </c>
      <c r="K17" s="7" t="s">
        <v>243</v>
      </c>
      <c r="L17" s="7" t="s">
        <v>94</v>
      </c>
      <c r="M17" s="7">
        <f>6455.99*2</f>
        <v>12911.98</v>
      </c>
      <c r="N17" s="7" t="s">
        <v>289</v>
      </c>
      <c r="O17" s="7">
        <f>3225.18*2</f>
        <v>6450.36</v>
      </c>
      <c r="P17" s="7" t="s">
        <v>289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297</v>
      </c>
      <c r="AE17" s="4">
        <v>44487</v>
      </c>
      <c r="AF17" s="15">
        <v>44469</v>
      </c>
      <c r="AG17" s="7" t="s">
        <v>304</v>
      </c>
    </row>
    <row r="18" spans="1:33" s="7" customFormat="1" x14ac:dyDescent="0.55000000000000004">
      <c r="A18" s="7">
        <v>2021</v>
      </c>
      <c r="B18" s="15">
        <v>44378</v>
      </c>
      <c r="C18" s="15">
        <v>44469</v>
      </c>
      <c r="D18" s="7" t="s">
        <v>83</v>
      </c>
      <c r="E18" s="7">
        <v>4</v>
      </c>
      <c r="F18" s="7" t="s">
        <v>219</v>
      </c>
      <c r="G18" s="7" t="s">
        <v>219</v>
      </c>
      <c r="H18" s="7" t="s">
        <v>297</v>
      </c>
      <c r="I18" s="7" t="s">
        <v>252</v>
      </c>
      <c r="J18" s="7" t="s">
        <v>253</v>
      </c>
      <c r="K18" s="7" t="s">
        <v>254</v>
      </c>
      <c r="L18" s="7" t="s">
        <v>94</v>
      </c>
      <c r="M18" s="7">
        <f>5233.04*2</f>
        <v>10466.08</v>
      </c>
      <c r="N18" s="7" t="s">
        <v>289</v>
      </c>
      <c r="O18" s="7">
        <f>2372.21*2</f>
        <v>4744.42</v>
      </c>
      <c r="P18" s="7" t="s">
        <v>289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297</v>
      </c>
      <c r="AE18" s="4">
        <v>44487</v>
      </c>
      <c r="AF18" s="15">
        <v>44469</v>
      </c>
      <c r="AG18" s="7" t="s">
        <v>304</v>
      </c>
    </row>
    <row r="19" spans="1:33" s="7" customFormat="1" x14ac:dyDescent="0.55000000000000004">
      <c r="A19" s="7">
        <v>2021</v>
      </c>
      <c r="B19" s="15">
        <v>44378</v>
      </c>
      <c r="C19" s="15">
        <v>44469</v>
      </c>
      <c r="D19" s="7" t="s">
        <v>83</v>
      </c>
      <c r="E19" s="7">
        <v>4</v>
      </c>
      <c r="F19" s="7" t="s">
        <v>221</v>
      </c>
      <c r="G19" s="7" t="s">
        <v>221</v>
      </c>
      <c r="H19" s="7" t="s">
        <v>297</v>
      </c>
      <c r="I19" s="7" t="s">
        <v>255</v>
      </c>
      <c r="J19" s="7" t="s">
        <v>256</v>
      </c>
      <c r="K19" s="7" t="s">
        <v>257</v>
      </c>
      <c r="L19" s="7" t="s">
        <v>93</v>
      </c>
      <c r="M19" s="7">
        <f>8199.81*2</f>
        <v>16399.62</v>
      </c>
      <c r="N19" s="7" t="s">
        <v>289</v>
      </c>
      <c r="O19" s="7">
        <f>3393.05</f>
        <v>3393.05</v>
      </c>
      <c r="P19" s="7" t="s">
        <v>289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297</v>
      </c>
      <c r="AE19" s="4">
        <v>44487</v>
      </c>
      <c r="AF19" s="15">
        <v>44469</v>
      </c>
      <c r="AG19" s="7" t="s">
        <v>304</v>
      </c>
    </row>
    <row r="20" spans="1:33" s="7" customFormat="1" x14ac:dyDescent="0.55000000000000004">
      <c r="A20" s="7">
        <v>2021</v>
      </c>
      <c r="B20" s="15">
        <v>44378</v>
      </c>
      <c r="C20" s="15">
        <v>44469</v>
      </c>
      <c r="D20" s="7" t="s">
        <v>83</v>
      </c>
      <c r="E20" s="7">
        <v>4</v>
      </c>
      <c r="F20" s="7" t="s">
        <v>222</v>
      </c>
      <c r="G20" s="7" t="s">
        <v>222</v>
      </c>
      <c r="H20" s="7" t="s">
        <v>299</v>
      </c>
      <c r="I20" s="7" t="s">
        <v>258</v>
      </c>
      <c r="J20" s="7" t="s">
        <v>259</v>
      </c>
      <c r="K20" s="7" t="s">
        <v>227</v>
      </c>
      <c r="L20" s="7" t="s">
        <v>94</v>
      </c>
      <c r="M20" s="7">
        <f>5966.04*2</f>
        <v>11932.08</v>
      </c>
      <c r="N20" s="7" t="s">
        <v>289</v>
      </c>
      <c r="O20" s="7">
        <f>3077.71*2</f>
        <v>6155.42</v>
      </c>
      <c r="P20" s="7" t="s">
        <v>289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297</v>
      </c>
      <c r="AE20" s="4">
        <v>44487</v>
      </c>
      <c r="AF20" s="15">
        <v>44469</v>
      </c>
      <c r="AG20" s="7" t="s">
        <v>304</v>
      </c>
    </row>
    <row r="21" spans="1:33" s="7" customFormat="1" x14ac:dyDescent="0.55000000000000004">
      <c r="A21" s="7">
        <v>2021</v>
      </c>
      <c r="B21" s="15">
        <v>44378</v>
      </c>
      <c r="C21" s="15">
        <v>44469</v>
      </c>
      <c r="D21" s="7" t="s">
        <v>83</v>
      </c>
      <c r="E21" s="7">
        <v>4</v>
      </c>
      <c r="F21" s="7" t="s">
        <v>223</v>
      </c>
      <c r="G21" s="7" t="s">
        <v>223</v>
      </c>
      <c r="H21" s="7" t="s">
        <v>299</v>
      </c>
      <c r="I21" s="7" t="s">
        <v>260</v>
      </c>
      <c r="J21" s="7" t="s">
        <v>246</v>
      </c>
      <c r="K21" s="7" t="s">
        <v>261</v>
      </c>
      <c r="L21" s="7" t="s">
        <v>94</v>
      </c>
      <c r="M21" s="7">
        <f>6154.69*2</f>
        <v>12309.38</v>
      </c>
      <c r="N21" s="7" t="s">
        <v>289</v>
      </c>
      <c r="O21" s="7">
        <f>2757.53*2</f>
        <v>5515.06</v>
      </c>
      <c r="P21" s="7" t="s">
        <v>289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297</v>
      </c>
      <c r="AE21" s="4">
        <v>44487</v>
      </c>
      <c r="AF21" s="15">
        <v>44469</v>
      </c>
      <c r="AG21" s="7" t="s">
        <v>304</v>
      </c>
    </row>
    <row r="22" spans="1:33" s="7" customFormat="1" x14ac:dyDescent="0.55000000000000004">
      <c r="A22" s="7">
        <v>2021</v>
      </c>
      <c r="B22" s="15">
        <v>44378</v>
      </c>
      <c r="C22" s="15">
        <v>44469</v>
      </c>
      <c r="D22" s="7" t="s">
        <v>83</v>
      </c>
      <c r="E22" s="7">
        <v>4</v>
      </c>
      <c r="F22" s="7" t="s">
        <v>224</v>
      </c>
      <c r="G22" s="7" t="s">
        <v>224</v>
      </c>
      <c r="H22" s="7" t="s">
        <v>299</v>
      </c>
      <c r="I22" s="7" t="s">
        <v>262</v>
      </c>
      <c r="J22" s="7" t="s">
        <v>263</v>
      </c>
      <c r="K22" s="7" t="s">
        <v>227</v>
      </c>
      <c r="L22" s="7" t="s">
        <v>94</v>
      </c>
      <c r="M22" s="7">
        <f>6055.79*2</f>
        <v>12111.58</v>
      </c>
      <c r="N22" s="7" t="s">
        <v>289</v>
      </c>
      <c r="O22" s="7">
        <f>2113.65*2</f>
        <v>4227.3</v>
      </c>
      <c r="P22" s="7" t="s">
        <v>289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297</v>
      </c>
      <c r="AE22" s="4">
        <v>44487</v>
      </c>
      <c r="AF22" s="15">
        <v>44469</v>
      </c>
      <c r="AG22" s="7" t="s">
        <v>304</v>
      </c>
    </row>
    <row r="23" spans="1:33" s="7" customFormat="1" x14ac:dyDescent="0.55000000000000004">
      <c r="A23" s="7">
        <v>2021</v>
      </c>
      <c r="B23" s="15">
        <v>44378</v>
      </c>
      <c r="C23" s="15">
        <v>44469</v>
      </c>
      <c r="D23" s="7" t="s">
        <v>83</v>
      </c>
      <c r="E23" s="7">
        <v>4</v>
      </c>
      <c r="F23" s="7" t="s">
        <v>223</v>
      </c>
      <c r="G23" s="7" t="s">
        <v>223</v>
      </c>
      <c r="H23" s="7" t="s">
        <v>297</v>
      </c>
      <c r="I23" s="7" t="s">
        <v>264</v>
      </c>
      <c r="J23" s="7" t="s">
        <v>265</v>
      </c>
      <c r="K23" s="7" t="s">
        <v>266</v>
      </c>
      <c r="L23" s="7" t="s">
        <v>94</v>
      </c>
      <c r="M23" s="7">
        <f>4566.04*2</f>
        <v>9132.08</v>
      </c>
      <c r="N23" s="7" t="s">
        <v>289</v>
      </c>
      <c r="O23" s="7">
        <f>2042.75*2</f>
        <v>4085.5</v>
      </c>
      <c r="P23" s="7" t="s">
        <v>289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297</v>
      </c>
      <c r="AE23" s="4">
        <v>44487</v>
      </c>
      <c r="AF23" s="15">
        <v>44469</v>
      </c>
      <c r="AG23" s="7" t="s">
        <v>304</v>
      </c>
    </row>
    <row r="24" spans="1:33" s="7" customFormat="1" x14ac:dyDescent="0.55000000000000004">
      <c r="A24" s="7">
        <v>2021</v>
      </c>
      <c r="B24" s="15">
        <v>44378</v>
      </c>
      <c r="C24" s="15">
        <v>44469</v>
      </c>
      <c r="D24" s="7" t="s">
        <v>83</v>
      </c>
      <c r="E24" s="7">
        <v>4</v>
      </c>
      <c r="F24" s="7" t="s">
        <v>223</v>
      </c>
      <c r="G24" s="7" t="s">
        <v>223</v>
      </c>
      <c r="H24" s="7" t="s">
        <v>297</v>
      </c>
      <c r="I24" s="7" t="s">
        <v>267</v>
      </c>
      <c r="J24" s="7" t="s">
        <v>227</v>
      </c>
      <c r="K24" s="7" t="s">
        <v>243</v>
      </c>
      <c r="L24" s="7" t="s">
        <v>94</v>
      </c>
      <c r="M24" s="7">
        <f>6143.54*2</f>
        <v>12287.08</v>
      </c>
      <c r="N24" s="7" t="s">
        <v>289</v>
      </c>
      <c r="O24" s="7">
        <f>4351.41*2</f>
        <v>8702.82</v>
      </c>
      <c r="P24" s="7" t="s">
        <v>289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297</v>
      </c>
      <c r="AE24" s="4">
        <v>44487</v>
      </c>
      <c r="AF24" s="15">
        <v>44469</v>
      </c>
      <c r="AG24" s="7" t="s">
        <v>304</v>
      </c>
    </row>
    <row r="25" spans="1:33" s="7" customFormat="1" x14ac:dyDescent="0.55000000000000004">
      <c r="A25" s="7">
        <v>2021</v>
      </c>
      <c r="B25" s="15">
        <v>44378</v>
      </c>
      <c r="C25" s="15">
        <v>44469</v>
      </c>
      <c r="D25" s="7" t="s">
        <v>83</v>
      </c>
      <c r="E25" s="7">
        <v>4</v>
      </c>
      <c r="F25" s="7" t="s">
        <v>222</v>
      </c>
      <c r="G25" s="7" t="s">
        <v>222</v>
      </c>
      <c r="H25" s="7" t="s">
        <v>299</v>
      </c>
      <c r="I25" s="7" t="s">
        <v>268</v>
      </c>
      <c r="J25" s="7" t="s">
        <v>269</v>
      </c>
      <c r="K25" s="7" t="s">
        <v>270</v>
      </c>
      <c r="L25" s="7" t="s">
        <v>94</v>
      </c>
      <c r="M25" s="7">
        <f>5943.54*2</f>
        <v>11887.08</v>
      </c>
      <c r="N25" s="7" t="s">
        <v>289</v>
      </c>
      <c r="O25" s="7">
        <f>1758.28*2</f>
        <v>3516.56</v>
      </c>
      <c r="P25" s="7" t="s">
        <v>289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297</v>
      </c>
      <c r="AE25" s="4">
        <v>44487</v>
      </c>
      <c r="AF25" s="15">
        <v>44469</v>
      </c>
      <c r="AG25" s="7" t="s">
        <v>304</v>
      </c>
    </row>
    <row r="26" spans="1:33" s="7" customFormat="1" x14ac:dyDescent="0.55000000000000004">
      <c r="A26" s="7">
        <v>2021</v>
      </c>
      <c r="B26" s="15">
        <v>44378</v>
      </c>
      <c r="C26" s="15">
        <v>44469</v>
      </c>
      <c r="D26" s="7" t="s">
        <v>83</v>
      </c>
      <c r="E26" s="7">
        <v>4</v>
      </c>
      <c r="F26" s="7" t="s">
        <v>223</v>
      </c>
      <c r="G26" s="7" t="s">
        <v>223</v>
      </c>
      <c r="H26" s="7" t="s">
        <v>297</v>
      </c>
      <c r="I26" s="7" t="s">
        <v>271</v>
      </c>
      <c r="J26" s="7" t="s">
        <v>272</v>
      </c>
      <c r="K26" s="7" t="s">
        <v>273</v>
      </c>
      <c r="L26" s="7" t="s">
        <v>94</v>
      </c>
      <c r="M26" s="7">
        <f>5731.09*2</f>
        <v>11462.18</v>
      </c>
      <c r="N26" s="7" t="s">
        <v>289</v>
      </c>
      <c r="O26" s="7">
        <f>4653.46*2</f>
        <v>9306.92</v>
      </c>
      <c r="P26" s="7" t="s">
        <v>289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297</v>
      </c>
      <c r="AE26" s="4">
        <v>44487</v>
      </c>
      <c r="AF26" s="15">
        <v>44469</v>
      </c>
      <c r="AG26" s="7" t="s">
        <v>304</v>
      </c>
    </row>
    <row r="27" spans="1:33" s="7" customFormat="1" x14ac:dyDescent="0.55000000000000004">
      <c r="A27" s="7">
        <v>2021</v>
      </c>
      <c r="B27" s="15">
        <v>44378</v>
      </c>
      <c r="C27" s="15">
        <v>44469</v>
      </c>
      <c r="D27" s="7" t="s">
        <v>83</v>
      </c>
      <c r="E27" s="7">
        <v>4</v>
      </c>
      <c r="F27" s="7" t="s">
        <v>223</v>
      </c>
      <c r="G27" s="7" t="s">
        <v>223</v>
      </c>
      <c r="H27" s="7" t="s">
        <v>299</v>
      </c>
      <c r="I27" s="7" t="s">
        <v>274</v>
      </c>
      <c r="J27" s="7" t="s">
        <v>275</v>
      </c>
      <c r="K27" s="7" t="s">
        <v>266</v>
      </c>
      <c r="L27" s="7" t="s">
        <v>94</v>
      </c>
      <c r="M27" s="7">
        <f>6834.84*2</f>
        <v>13669.68</v>
      </c>
      <c r="N27" s="7" t="s">
        <v>289</v>
      </c>
      <c r="O27" s="7">
        <f>4885.37*2</f>
        <v>9770.74</v>
      </c>
      <c r="P27" s="7" t="s">
        <v>289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297</v>
      </c>
      <c r="AE27" s="4">
        <v>44487</v>
      </c>
      <c r="AF27" s="15">
        <v>44469</v>
      </c>
      <c r="AG27" s="7" t="s">
        <v>304</v>
      </c>
    </row>
    <row r="28" spans="1:33" s="7" customFormat="1" x14ac:dyDescent="0.55000000000000004">
      <c r="A28" s="7">
        <v>2021</v>
      </c>
      <c r="B28" s="15">
        <v>44378</v>
      </c>
      <c r="C28" s="15">
        <v>44469</v>
      </c>
      <c r="D28" s="7" t="s">
        <v>83</v>
      </c>
      <c r="E28" s="7">
        <v>4</v>
      </c>
      <c r="F28" s="7" t="s">
        <v>225</v>
      </c>
      <c r="G28" s="7" t="s">
        <v>225</v>
      </c>
      <c r="H28" s="7" t="s">
        <v>297</v>
      </c>
      <c r="I28" s="7" t="s">
        <v>276</v>
      </c>
      <c r="J28" s="7" t="s">
        <v>277</v>
      </c>
      <c r="K28" s="7" t="s">
        <v>249</v>
      </c>
      <c r="L28" s="7" t="s">
        <v>94</v>
      </c>
      <c r="M28" s="7">
        <f>5716.24*2</f>
        <v>11432.48</v>
      </c>
      <c r="N28" s="7" t="s">
        <v>289</v>
      </c>
      <c r="O28" s="7">
        <f>2710.33*2</f>
        <v>5420.66</v>
      </c>
      <c r="P28" s="7" t="s">
        <v>289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297</v>
      </c>
      <c r="AE28" s="4">
        <v>44487</v>
      </c>
      <c r="AF28" s="15">
        <v>44469</v>
      </c>
      <c r="AG28" s="7" t="s">
        <v>304</v>
      </c>
    </row>
    <row r="29" spans="1:33" s="7" customFormat="1" x14ac:dyDescent="0.55000000000000004">
      <c r="A29" s="7">
        <v>2021</v>
      </c>
      <c r="B29" s="15">
        <v>44378</v>
      </c>
      <c r="C29" s="15">
        <v>44469</v>
      </c>
      <c r="D29" s="7" t="s">
        <v>83</v>
      </c>
      <c r="E29" s="7">
        <v>4</v>
      </c>
      <c r="F29" s="7" t="s">
        <v>226</v>
      </c>
      <c r="G29" s="7" t="s">
        <v>226</v>
      </c>
      <c r="H29" s="7" t="s">
        <v>299</v>
      </c>
      <c r="I29" s="7" t="s">
        <v>278</v>
      </c>
      <c r="J29" s="7" t="s">
        <v>279</v>
      </c>
      <c r="K29" s="7" t="s">
        <v>227</v>
      </c>
      <c r="L29" s="7" t="s">
        <v>94</v>
      </c>
      <c r="M29" s="7">
        <f>6145.39*2</f>
        <v>12290.78</v>
      </c>
      <c r="N29" s="7" t="s">
        <v>289</v>
      </c>
      <c r="O29" s="7">
        <f>3219.44*2</f>
        <v>6438.88</v>
      </c>
      <c r="P29" s="7" t="s">
        <v>289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297</v>
      </c>
      <c r="AE29" s="4">
        <v>44487</v>
      </c>
      <c r="AF29" s="15">
        <v>44469</v>
      </c>
      <c r="AG29" s="7" t="s">
        <v>304</v>
      </c>
    </row>
    <row r="30" spans="1:33" x14ac:dyDescent="0.55000000000000004">
      <c r="A30">
        <v>2021</v>
      </c>
      <c r="B30" s="4">
        <v>44378</v>
      </c>
      <c r="C30" s="4">
        <v>44469</v>
      </c>
      <c r="D30" t="s">
        <v>83</v>
      </c>
      <c r="E30" s="3">
        <v>4</v>
      </c>
      <c r="F30" t="s">
        <v>222</v>
      </c>
      <c r="G30" t="s">
        <v>222</v>
      </c>
      <c r="H30" s="3" t="s">
        <v>299</v>
      </c>
      <c r="I30" t="s">
        <v>280</v>
      </c>
      <c r="J30" t="s">
        <v>281</v>
      </c>
      <c r="K30" t="s">
        <v>282</v>
      </c>
      <c r="L30" t="s">
        <v>94</v>
      </c>
      <c r="M30">
        <f>5923.59*2</f>
        <v>11847.18</v>
      </c>
      <c r="N30" t="s">
        <v>289</v>
      </c>
      <c r="O30">
        <f>4038.08*2</f>
        <v>8076.16</v>
      </c>
      <c r="P30" t="s">
        <v>289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297</v>
      </c>
      <c r="AE30" s="4">
        <v>44487</v>
      </c>
      <c r="AF30" s="4">
        <v>44469</v>
      </c>
      <c r="AG30" s="9" t="s">
        <v>304</v>
      </c>
    </row>
    <row r="31" spans="1:33" x14ac:dyDescent="0.55000000000000004">
      <c r="A31">
        <v>2021</v>
      </c>
      <c r="B31" s="4">
        <v>44378</v>
      </c>
      <c r="C31" s="4">
        <v>44469</v>
      </c>
      <c r="D31" t="s">
        <v>83</v>
      </c>
      <c r="E31" s="3">
        <v>4</v>
      </c>
      <c r="F31" t="s">
        <v>225</v>
      </c>
      <c r="G31" t="s">
        <v>225</v>
      </c>
      <c r="H31" s="3" t="s">
        <v>299</v>
      </c>
      <c r="I31" t="s">
        <v>283</v>
      </c>
      <c r="J31" t="s">
        <v>251</v>
      </c>
      <c r="K31" t="s">
        <v>243</v>
      </c>
      <c r="L31" t="s">
        <v>94</v>
      </c>
      <c r="M31">
        <f>5664.29*2</f>
        <v>11328.58</v>
      </c>
      <c r="N31" t="s">
        <v>289</v>
      </c>
      <c r="O31">
        <f>1064.77*2</f>
        <v>2129.54</v>
      </c>
      <c r="P31" t="s">
        <v>289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297</v>
      </c>
      <c r="AE31" s="4">
        <v>44487</v>
      </c>
      <c r="AF31" s="4">
        <v>44469</v>
      </c>
      <c r="AG31" s="9" t="s">
        <v>304</v>
      </c>
    </row>
    <row r="32" spans="1:33" x14ac:dyDescent="0.55000000000000004">
      <c r="A32">
        <v>2021</v>
      </c>
      <c r="B32" s="4">
        <v>44378</v>
      </c>
      <c r="C32" s="4">
        <v>44469</v>
      </c>
      <c r="D32" t="s">
        <v>83</v>
      </c>
      <c r="E32" s="3">
        <v>4</v>
      </c>
      <c r="F32" t="s">
        <v>222</v>
      </c>
      <c r="G32" t="s">
        <v>222</v>
      </c>
      <c r="H32" s="3" t="s">
        <v>299</v>
      </c>
      <c r="I32" t="s">
        <v>284</v>
      </c>
      <c r="J32" t="s">
        <v>285</v>
      </c>
      <c r="K32" t="s">
        <v>286</v>
      </c>
      <c r="L32" t="s">
        <v>94</v>
      </c>
      <c r="M32">
        <f>3215.24*2</f>
        <v>6430.48</v>
      </c>
      <c r="N32" t="s">
        <v>289</v>
      </c>
      <c r="O32">
        <f>1956.68*2</f>
        <v>3913.36</v>
      </c>
      <c r="P32" t="s">
        <v>289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297</v>
      </c>
      <c r="AE32" s="4">
        <v>44487</v>
      </c>
      <c r="AF32" s="4">
        <v>44469</v>
      </c>
      <c r="AG32" s="9" t="s">
        <v>304</v>
      </c>
    </row>
    <row r="33" spans="1:33" x14ac:dyDescent="0.55000000000000004">
      <c r="A33">
        <v>2021</v>
      </c>
      <c r="B33" s="4">
        <v>44378</v>
      </c>
      <c r="C33" s="4">
        <v>44469</v>
      </c>
      <c r="D33" t="s">
        <v>83</v>
      </c>
      <c r="E33" s="3">
        <v>4</v>
      </c>
      <c r="F33" t="s">
        <v>225</v>
      </c>
      <c r="G33" t="s">
        <v>225</v>
      </c>
      <c r="H33" s="3" t="s">
        <v>297</v>
      </c>
      <c r="I33" t="s">
        <v>287</v>
      </c>
      <c r="J33" t="s">
        <v>266</v>
      </c>
      <c r="K33" t="s">
        <v>288</v>
      </c>
      <c r="L33" t="s">
        <v>94</v>
      </c>
      <c r="M33">
        <f>4462.49*2</f>
        <v>8924.98</v>
      </c>
      <c r="N33" t="s">
        <v>289</v>
      </c>
      <c r="O33">
        <f>3707.96*2</f>
        <v>7415.92</v>
      </c>
      <c r="P33" t="s">
        <v>289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297</v>
      </c>
      <c r="AE33" s="4">
        <v>44487</v>
      </c>
      <c r="AF33" s="4">
        <v>44469</v>
      </c>
      <c r="AG33" s="9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ErrorMessage="1" sqref="L8:L15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39"/>
    </sheetView>
  </sheetViews>
  <sheetFormatPr baseColWidth="10" defaultColWidth="9.15625" defaultRowHeight="14.4" x14ac:dyDescent="0.55000000000000004"/>
  <sheetData>
    <row r="1" spans="1:1" x14ac:dyDescent="0.55000000000000004">
      <c r="A1" t="s">
        <v>82</v>
      </c>
    </row>
    <row r="2" spans="1:1" x14ac:dyDescent="0.55000000000000004">
      <c r="A2" t="s">
        <v>83</v>
      </c>
    </row>
    <row r="3" spans="1:1" x14ac:dyDescent="0.55000000000000004">
      <c r="A3" t="s">
        <v>84</v>
      </c>
    </row>
    <row r="4" spans="1:1" x14ac:dyDescent="0.55000000000000004">
      <c r="A4" t="s">
        <v>85</v>
      </c>
    </row>
    <row r="5" spans="1:1" x14ac:dyDescent="0.55000000000000004">
      <c r="A5" t="s">
        <v>86</v>
      </c>
    </row>
    <row r="6" spans="1:1" x14ac:dyDescent="0.55000000000000004">
      <c r="A6" t="s">
        <v>87</v>
      </c>
    </row>
    <row r="7" spans="1:1" x14ac:dyDescent="0.55000000000000004">
      <c r="A7" t="s">
        <v>88</v>
      </c>
    </row>
    <row r="8" spans="1:1" x14ac:dyDescent="0.55000000000000004">
      <c r="A8" t="s">
        <v>89</v>
      </c>
    </row>
    <row r="9" spans="1:1" x14ac:dyDescent="0.55000000000000004">
      <c r="A9" t="s">
        <v>90</v>
      </c>
    </row>
    <row r="10" spans="1:1" x14ac:dyDescent="0.55000000000000004">
      <c r="A10" t="s">
        <v>91</v>
      </c>
    </row>
    <row r="11" spans="1:1" x14ac:dyDescent="0.55000000000000004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8"/>
    </sheetView>
  </sheetViews>
  <sheetFormatPr baseColWidth="10" defaultColWidth="9.15625" defaultRowHeight="14.4" x14ac:dyDescent="0.55000000000000004"/>
  <sheetData>
    <row r="1" spans="1:1" x14ac:dyDescent="0.55000000000000004">
      <c r="A1" t="s">
        <v>93</v>
      </c>
    </row>
    <row r="2" spans="1:1" x14ac:dyDescent="0.55000000000000004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2" workbookViewId="0">
      <selection activeCell="B32" sqref="B32"/>
    </sheetView>
  </sheetViews>
  <sheetFormatPr baseColWidth="10" defaultColWidth="9.15625" defaultRowHeight="14.4" x14ac:dyDescent="0.55000000000000004"/>
  <cols>
    <col min="1" max="1" width="3.41796875" bestFit="1" customWidth="1"/>
    <col min="2" max="2" width="59.83984375" bestFit="1" customWidth="1"/>
    <col min="3" max="3" width="57.83984375" bestFit="1" customWidth="1"/>
    <col min="4" max="4" width="57" bestFit="1" customWidth="1"/>
    <col min="5" max="5" width="62.26171875" bestFit="1" customWidth="1"/>
    <col min="6" max="6" width="58" bestFit="1" customWidth="1"/>
  </cols>
  <sheetData>
    <row r="1" spans="1:6" hidden="1" x14ac:dyDescent="0.55000000000000004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55000000000000004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55000000000000004">
      <c r="A4">
        <v>1</v>
      </c>
      <c r="B4" t="s">
        <v>290</v>
      </c>
      <c r="C4">
        <v>0</v>
      </c>
      <c r="D4">
        <v>0</v>
      </c>
      <c r="E4">
        <v>0</v>
      </c>
      <c r="F4">
        <v>0</v>
      </c>
    </row>
    <row r="5" spans="1:6" x14ac:dyDescent="0.55000000000000004">
      <c r="A5">
        <v>2</v>
      </c>
      <c r="B5" t="s">
        <v>290</v>
      </c>
      <c r="C5">
        <v>0</v>
      </c>
      <c r="D5">
        <v>0</v>
      </c>
      <c r="E5">
        <v>0</v>
      </c>
      <c r="F5">
        <v>0</v>
      </c>
    </row>
    <row r="6" spans="1:6" x14ac:dyDescent="0.55000000000000004">
      <c r="A6">
        <v>3</v>
      </c>
      <c r="B6" t="s">
        <v>290</v>
      </c>
      <c r="C6">
        <v>0</v>
      </c>
      <c r="D6">
        <v>0</v>
      </c>
      <c r="E6">
        <v>0</v>
      </c>
      <c r="F6">
        <v>0</v>
      </c>
    </row>
    <row r="7" spans="1:6" x14ac:dyDescent="0.55000000000000004">
      <c r="A7">
        <v>4</v>
      </c>
      <c r="B7" t="s">
        <v>290</v>
      </c>
      <c r="C7">
        <v>0</v>
      </c>
      <c r="D7">
        <v>0</v>
      </c>
      <c r="E7">
        <v>0</v>
      </c>
      <c r="F7">
        <v>0</v>
      </c>
    </row>
    <row r="8" spans="1:6" x14ac:dyDescent="0.55000000000000004">
      <c r="A8">
        <v>5</v>
      </c>
      <c r="B8" t="s">
        <v>290</v>
      </c>
      <c r="C8">
        <v>0</v>
      </c>
      <c r="D8">
        <v>0</v>
      </c>
      <c r="E8">
        <v>0</v>
      </c>
      <c r="F8">
        <v>0</v>
      </c>
    </row>
    <row r="9" spans="1:6" x14ac:dyDescent="0.55000000000000004">
      <c r="A9">
        <v>6</v>
      </c>
      <c r="B9" t="s">
        <v>290</v>
      </c>
      <c r="C9">
        <v>0</v>
      </c>
      <c r="D9">
        <v>0</v>
      </c>
      <c r="E9">
        <v>0</v>
      </c>
      <c r="F9">
        <v>0</v>
      </c>
    </row>
    <row r="10" spans="1:6" x14ac:dyDescent="0.55000000000000004">
      <c r="A10">
        <v>7</v>
      </c>
      <c r="B10" t="s">
        <v>290</v>
      </c>
      <c r="C10">
        <v>0</v>
      </c>
      <c r="D10">
        <v>0</v>
      </c>
      <c r="E10">
        <v>0</v>
      </c>
      <c r="F10">
        <v>0</v>
      </c>
    </row>
    <row r="11" spans="1:6" x14ac:dyDescent="0.55000000000000004">
      <c r="A11">
        <v>8</v>
      </c>
      <c r="B11" t="s">
        <v>290</v>
      </c>
      <c r="C11">
        <v>0</v>
      </c>
      <c r="D11">
        <v>0</v>
      </c>
      <c r="E11">
        <v>0</v>
      </c>
      <c r="F11">
        <v>0</v>
      </c>
    </row>
    <row r="12" spans="1:6" x14ac:dyDescent="0.55000000000000004">
      <c r="A12">
        <v>9</v>
      </c>
      <c r="B12" t="s">
        <v>290</v>
      </c>
      <c r="C12">
        <v>0</v>
      </c>
      <c r="D12">
        <v>0</v>
      </c>
      <c r="E12">
        <v>0</v>
      </c>
      <c r="F12">
        <v>0</v>
      </c>
    </row>
    <row r="13" spans="1:6" x14ac:dyDescent="0.55000000000000004">
      <c r="A13">
        <v>10</v>
      </c>
      <c r="B13" t="s">
        <v>290</v>
      </c>
      <c r="C13">
        <v>0</v>
      </c>
      <c r="D13">
        <v>0</v>
      </c>
      <c r="E13">
        <v>0</v>
      </c>
      <c r="F13">
        <v>0</v>
      </c>
    </row>
    <row r="14" spans="1:6" x14ac:dyDescent="0.55000000000000004">
      <c r="A14">
        <v>11</v>
      </c>
      <c r="B14" t="s">
        <v>290</v>
      </c>
      <c r="C14">
        <v>0</v>
      </c>
      <c r="D14">
        <v>0</v>
      </c>
      <c r="E14">
        <v>0</v>
      </c>
      <c r="F14">
        <v>0</v>
      </c>
    </row>
    <row r="15" spans="1:6" x14ac:dyDescent="0.55000000000000004">
      <c r="A15">
        <v>12</v>
      </c>
      <c r="B15" t="s">
        <v>290</v>
      </c>
      <c r="C15">
        <v>0</v>
      </c>
      <c r="D15">
        <v>0</v>
      </c>
      <c r="E15">
        <v>0</v>
      </c>
      <c r="F15">
        <v>0</v>
      </c>
    </row>
    <row r="16" spans="1:6" x14ac:dyDescent="0.55000000000000004">
      <c r="A16">
        <v>13</v>
      </c>
      <c r="B16" t="s">
        <v>290</v>
      </c>
      <c r="C16">
        <v>0</v>
      </c>
      <c r="D16">
        <v>0</v>
      </c>
      <c r="E16">
        <v>0</v>
      </c>
      <c r="F16">
        <v>0</v>
      </c>
    </row>
    <row r="17" spans="1:6" x14ac:dyDescent="0.55000000000000004">
      <c r="A17">
        <v>14</v>
      </c>
      <c r="B17" t="s">
        <v>290</v>
      </c>
      <c r="C17">
        <v>0</v>
      </c>
      <c r="D17">
        <v>0</v>
      </c>
      <c r="E17">
        <v>0</v>
      </c>
      <c r="F17">
        <v>0</v>
      </c>
    </row>
    <row r="18" spans="1:6" x14ac:dyDescent="0.55000000000000004">
      <c r="A18">
        <v>15</v>
      </c>
      <c r="B18" t="s">
        <v>290</v>
      </c>
      <c r="C18">
        <v>0</v>
      </c>
      <c r="D18">
        <v>0</v>
      </c>
      <c r="E18">
        <v>0</v>
      </c>
      <c r="F18">
        <v>0</v>
      </c>
    </row>
    <row r="19" spans="1:6" x14ac:dyDescent="0.55000000000000004">
      <c r="A19">
        <v>16</v>
      </c>
      <c r="B19" t="s">
        <v>290</v>
      </c>
      <c r="C19">
        <v>0</v>
      </c>
      <c r="D19">
        <v>0</v>
      </c>
      <c r="E19">
        <v>0</v>
      </c>
      <c r="F19">
        <v>0</v>
      </c>
    </row>
    <row r="20" spans="1:6" x14ac:dyDescent="0.55000000000000004">
      <c r="A20">
        <v>17</v>
      </c>
      <c r="B20" t="s">
        <v>290</v>
      </c>
      <c r="C20">
        <v>0</v>
      </c>
      <c r="D20">
        <v>0</v>
      </c>
      <c r="E20">
        <v>0</v>
      </c>
      <c r="F20">
        <v>0</v>
      </c>
    </row>
    <row r="21" spans="1:6" x14ac:dyDescent="0.55000000000000004">
      <c r="A21">
        <v>18</v>
      </c>
      <c r="B21" t="s">
        <v>290</v>
      </c>
      <c r="C21">
        <v>0</v>
      </c>
      <c r="D21">
        <v>0</v>
      </c>
      <c r="E21">
        <v>0</v>
      </c>
      <c r="F21">
        <v>0</v>
      </c>
    </row>
    <row r="22" spans="1:6" x14ac:dyDescent="0.55000000000000004">
      <c r="A22">
        <v>19</v>
      </c>
      <c r="B22" t="s">
        <v>290</v>
      </c>
      <c r="C22">
        <v>0</v>
      </c>
      <c r="D22">
        <v>0</v>
      </c>
      <c r="E22">
        <v>0</v>
      </c>
      <c r="F22">
        <v>0</v>
      </c>
    </row>
    <row r="23" spans="1:6" x14ac:dyDescent="0.55000000000000004">
      <c r="A23">
        <v>20</v>
      </c>
      <c r="B23" t="s">
        <v>290</v>
      </c>
      <c r="C23">
        <v>0</v>
      </c>
      <c r="D23">
        <v>0</v>
      </c>
      <c r="E23">
        <v>0</v>
      </c>
      <c r="F23">
        <v>0</v>
      </c>
    </row>
    <row r="24" spans="1:6" x14ac:dyDescent="0.55000000000000004">
      <c r="A24">
        <v>21</v>
      </c>
      <c r="B24" t="s">
        <v>290</v>
      </c>
      <c r="C24">
        <v>0</v>
      </c>
      <c r="D24">
        <v>0</v>
      </c>
      <c r="E24">
        <v>0</v>
      </c>
      <c r="F24">
        <v>0</v>
      </c>
    </row>
    <row r="25" spans="1:6" x14ac:dyDescent="0.55000000000000004">
      <c r="A25">
        <v>22</v>
      </c>
      <c r="B25" t="s">
        <v>290</v>
      </c>
      <c r="C25">
        <v>0</v>
      </c>
      <c r="D25">
        <v>0</v>
      </c>
      <c r="E25">
        <v>0</v>
      </c>
      <c r="F25">
        <v>0</v>
      </c>
    </row>
    <row r="26" spans="1:6" x14ac:dyDescent="0.55000000000000004">
      <c r="A26">
        <v>23</v>
      </c>
      <c r="B26" t="s">
        <v>290</v>
      </c>
      <c r="C26">
        <v>0</v>
      </c>
      <c r="D26">
        <v>0</v>
      </c>
      <c r="E26">
        <v>0</v>
      </c>
      <c r="F26">
        <v>0</v>
      </c>
    </row>
    <row r="27" spans="1:6" x14ac:dyDescent="0.55000000000000004">
      <c r="A27">
        <v>24</v>
      </c>
      <c r="B27" t="s">
        <v>290</v>
      </c>
      <c r="C27">
        <v>0</v>
      </c>
      <c r="D27">
        <v>0</v>
      </c>
      <c r="E27">
        <v>0</v>
      </c>
      <c r="F27">
        <v>0</v>
      </c>
    </row>
    <row r="28" spans="1:6" x14ac:dyDescent="0.55000000000000004">
      <c r="A28">
        <v>25</v>
      </c>
      <c r="B28" t="s">
        <v>290</v>
      </c>
      <c r="C28">
        <v>0</v>
      </c>
      <c r="D28">
        <v>0</v>
      </c>
      <c r="E28">
        <v>0</v>
      </c>
      <c r="F28">
        <v>0</v>
      </c>
    </row>
    <row r="29" spans="1:6" x14ac:dyDescent="0.55000000000000004">
      <c r="A29">
        <v>26</v>
      </c>
      <c r="B29" t="s">
        <v>290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5" workbookViewId="0">
      <selection activeCell="A30" sqref="A30:XFD39"/>
    </sheetView>
  </sheetViews>
  <sheetFormatPr baseColWidth="10" defaultColWidth="9.15625" defaultRowHeight="14.4" x14ac:dyDescent="0.55000000000000004"/>
  <cols>
    <col min="1" max="1" width="3.41796875" bestFit="1" customWidth="1"/>
    <col min="2" max="2" width="58.41796875" bestFit="1" customWidth="1"/>
    <col min="3" max="3" width="59.15625" bestFit="1" customWidth="1"/>
  </cols>
  <sheetData>
    <row r="1" spans="1:3" hidden="1" x14ac:dyDescent="0.55000000000000004">
      <c r="B1" t="s">
        <v>10</v>
      </c>
      <c r="C1" t="s">
        <v>7</v>
      </c>
    </row>
    <row r="2" spans="1:3" hidden="1" x14ac:dyDescent="0.55000000000000004">
      <c r="B2" t="s">
        <v>106</v>
      </c>
      <c r="C2" t="s">
        <v>107</v>
      </c>
    </row>
    <row r="3" spans="1:3" x14ac:dyDescent="0.55000000000000004">
      <c r="A3" s="1" t="s">
        <v>100</v>
      </c>
      <c r="B3" s="1" t="s">
        <v>108</v>
      </c>
      <c r="C3" s="1" t="s">
        <v>109</v>
      </c>
    </row>
    <row r="4" spans="1:3" x14ac:dyDescent="0.55000000000000004">
      <c r="A4">
        <v>1</v>
      </c>
      <c r="B4" t="s">
        <v>308</v>
      </c>
      <c r="C4" t="s">
        <v>307</v>
      </c>
    </row>
    <row r="5" spans="1:3" x14ac:dyDescent="0.55000000000000004">
      <c r="A5">
        <v>2</v>
      </c>
      <c r="B5" s="10" t="s">
        <v>308</v>
      </c>
      <c r="C5" s="10" t="s">
        <v>307</v>
      </c>
    </row>
    <row r="6" spans="1:3" x14ac:dyDescent="0.55000000000000004">
      <c r="A6">
        <v>3</v>
      </c>
      <c r="B6" s="10" t="s">
        <v>308</v>
      </c>
      <c r="C6" s="10" t="s">
        <v>307</v>
      </c>
    </row>
    <row r="7" spans="1:3" x14ac:dyDescent="0.55000000000000004">
      <c r="A7">
        <v>4</v>
      </c>
      <c r="B7" s="10" t="s">
        <v>308</v>
      </c>
      <c r="C7" s="10" t="s">
        <v>307</v>
      </c>
    </row>
    <row r="8" spans="1:3" x14ac:dyDescent="0.55000000000000004">
      <c r="A8">
        <v>5</v>
      </c>
      <c r="B8" s="10" t="s">
        <v>308</v>
      </c>
      <c r="C8" s="10" t="s">
        <v>307</v>
      </c>
    </row>
    <row r="9" spans="1:3" x14ac:dyDescent="0.55000000000000004">
      <c r="A9">
        <v>6</v>
      </c>
      <c r="B9" s="10" t="s">
        <v>308</v>
      </c>
      <c r="C9" s="10" t="s">
        <v>307</v>
      </c>
    </row>
    <row r="10" spans="1:3" x14ac:dyDescent="0.55000000000000004">
      <c r="A10">
        <v>7</v>
      </c>
      <c r="B10" s="10" t="s">
        <v>308</v>
      </c>
      <c r="C10" s="10" t="s">
        <v>307</v>
      </c>
    </row>
    <row r="11" spans="1:3" x14ac:dyDescent="0.55000000000000004">
      <c r="A11">
        <v>8</v>
      </c>
      <c r="B11" s="10" t="s">
        <v>308</v>
      </c>
      <c r="C11" s="10" t="s">
        <v>307</v>
      </c>
    </row>
    <row r="12" spans="1:3" x14ac:dyDescent="0.55000000000000004">
      <c r="A12">
        <v>9</v>
      </c>
      <c r="B12" s="10" t="s">
        <v>308</v>
      </c>
      <c r="C12" s="10" t="s">
        <v>307</v>
      </c>
    </row>
    <row r="13" spans="1:3" x14ac:dyDescent="0.55000000000000004">
      <c r="A13">
        <v>10</v>
      </c>
      <c r="B13" s="10" t="s">
        <v>308</v>
      </c>
      <c r="C13" s="10" t="s">
        <v>307</v>
      </c>
    </row>
    <row r="14" spans="1:3" x14ac:dyDescent="0.55000000000000004">
      <c r="A14">
        <v>11</v>
      </c>
      <c r="B14" s="10" t="s">
        <v>308</v>
      </c>
      <c r="C14" s="10" t="s">
        <v>307</v>
      </c>
    </row>
    <row r="15" spans="1:3" x14ac:dyDescent="0.55000000000000004">
      <c r="A15">
        <v>12</v>
      </c>
      <c r="B15" s="10" t="s">
        <v>308</v>
      </c>
      <c r="C15" s="10" t="s">
        <v>307</v>
      </c>
    </row>
    <row r="16" spans="1:3" x14ac:dyDescent="0.55000000000000004">
      <c r="A16">
        <v>13</v>
      </c>
      <c r="B16" s="10" t="s">
        <v>308</v>
      </c>
      <c r="C16" s="10" t="s">
        <v>307</v>
      </c>
    </row>
    <row r="17" spans="1:3" x14ac:dyDescent="0.55000000000000004">
      <c r="A17">
        <v>14</v>
      </c>
      <c r="B17" s="10" t="s">
        <v>308</v>
      </c>
      <c r="C17" s="10" t="s">
        <v>307</v>
      </c>
    </row>
    <row r="18" spans="1:3" x14ac:dyDescent="0.55000000000000004">
      <c r="A18">
        <v>15</v>
      </c>
      <c r="B18" s="10" t="s">
        <v>308</v>
      </c>
      <c r="C18" s="10" t="s">
        <v>307</v>
      </c>
    </row>
    <row r="19" spans="1:3" x14ac:dyDescent="0.55000000000000004">
      <c r="A19">
        <v>16</v>
      </c>
      <c r="B19" s="10" t="s">
        <v>308</v>
      </c>
      <c r="C19" s="10" t="s">
        <v>307</v>
      </c>
    </row>
    <row r="20" spans="1:3" x14ac:dyDescent="0.55000000000000004">
      <c r="A20">
        <v>17</v>
      </c>
      <c r="B20" s="10" t="s">
        <v>308</v>
      </c>
      <c r="C20" s="10" t="s">
        <v>307</v>
      </c>
    </row>
    <row r="21" spans="1:3" x14ac:dyDescent="0.55000000000000004">
      <c r="A21">
        <v>18</v>
      </c>
      <c r="B21" s="10" t="s">
        <v>308</v>
      </c>
      <c r="C21" s="10" t="s">
        <v>307</v>
      </c>
    </row>
    <row r="22" spans="1:3" x14ac:dyDescent="0.55000000000000004">
      <c r="A22">
        <v>19</v>
      </c>
      <c r="B22" s="10" t="s">
        <v>308</v>
      </c>
      <c r="C22" s="10" t="s">
        <v>307</v>
      </c>
    </row>
    <row r="23" spans="1:3" x14ac:dyDescent="0.55000000000000004">
      <c r="A23">
        <v>20</v>
      </c>
      <c r="B23" s="10" t="s">
        <v>308</v>
      </c>
      <c r="C23" s="10" t="s">
        <v>307</v>
      </c>
    </row>
    <row r="24" spans="1:3" x14ac:dyDescent="0.55000000000000004">
      <c r="A24">
        <v>21</v>
      </c>
      <c r="B24" s="10" t="s">
        <v>308</v>
      </c>
      <c r="C24" s="10" t="s">
        <v>307</v>
      </c>
    </row>
    <row r="25" spans="1:3" x14ac:dyDescent="0.55000000000000004">
      <c r="A25">
        <v>22</v>
      </c>
      <c r="B25" s="10" t="s">
        <v>308</v>
      </c>
      <c r="C25" s="10" t="s">
        <v>307</v>
      </c>
    </row>
    <row r="26" spans="1:3" x14ac:dyDescent="0.55000000000000004">
      <c r="A26">
        <v>23</v>
      </c>
      <c r="B26" s="10" t="s">
        <v>308</v>
      </c>
      <c r="C26" s="10" t="s">
        <v>307</v>
      </c>
    </row>
    <row r="27" spans="1:3" x14ac:dyDescent="0.55000000000000004">
      <c r="A27">
        <v>24</v>
      </c>
      <c r="B27" s="10" t="s">
        <v>308</v>
      </c>
      <c r="C27" s="10" t="s">
        <v>307</v>
      </c>
    </row>
    <row r="28" spans="1:3" x14ac:dyDescent="0.55000000000000004">
      <c r="A28">
        <v>25</v>
      </c>
      <c r="B28" s="10" t="s">
        <v>308</v>
      </c>
      <c r="C28" s="10" t="s">
        <v>307</v>
      </c>
    </row>
    <row r="29" spans="1:3" x14ac:dyDescent="0.55000000000000004">
      <c r="A29">
        <v>26</v>
      </c>
      <c r="B29" s="10" t="s">
        <v>308</v>
      </c>
      <c r="C29" s="10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2" workbookViewId="0">
      <selection activeCell="A30" sqref="A30:XFD35"/>
    </sheetView>
  </sheetViews>
  <sheetFormatPr baseColWidth="10" defaultColWidth="9.15625" defaultRowHeight="14.4" x14ac:dyDescent="0.55000000000000004"/>
  <cols>
    <col min="1" max="1" width="3.41796875" bestFit="1" customWidth="1"/>
    <col min="2" max="2" width="32.83984375" bestFit="1" customWidth="1"/>
    <col min="3" max="3" width="30.26171875" bestFit="1" customWidth="1"/>
    <col min="4" max="6" width="30.26171875" customWidth="1"/>
  </cols>
  <sheetData>
    <row r="1" spans="1:6" hidden="1" x14ac:dyDescent="0.55000000000000004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28.5" x14ac:dyDescent="0.55000000000000004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55000000000000004">
      <c r="A4">
        <v>1</v>
      </c>
      <c r="B4" t="s">
        <v>291</v>
      </c>
      <c r="C4">
        <f>18099.19</f>
        <v>18099.189999999999</v>
      </c>
      <c r="D4">
        <f>13663.23</f>
        <v>13663.23</v>
      </c>
      <c r="E4" t="s">
        <v>306</v>
      </c>
      <c r="F4" t="s">
        <v>309</v>
      </c>
    </row>
    <row r="5" spans="1:6" x14ac:dyDescent="0.55000000000000004">
      <c r="A5">
        <v>2</v>
      </c>
      <c r="B5" t="s">
        <v>291</v>
      </c>
      <c r="C5">
        <f>10590.99</f>
        <v>10590.99</v>
      </c>
      <c r="D5">
        <f>4555.57</f>
        <v>4555.57</v>
      </c>
      <c r="E5" s="10" t="s">
        <v>306</v>
      </c>
      <c r="F5" s="14" t="s">
        <v>309</v>
      </c>
    </row>
    <row r="6" spans="1:6" x14ac:dyDescent="0.55000000000000004">
      <c r="A6">
        <v>3</v>
      </c>
      <c r="B6" t="s">
        <v>291</v>
      </c>
      <c r="C6">
        <f>10590.99</f>
        <v>10590.99</v>
      </c>
      <c r="D6">
        <v>6545.87</v>
      </c>
      <c r="E6" s="10" t="s">
        <v>306</v>
      </c>
      <c r="F6" s="14" t="s">
        <v>309</v>
      </c>
    </row>
    <row r="7" spans="1:6" x14ac:dyDescent="0.55000000000000004">
      <c r="A7">
        <v>4</v>
      </c>
      <c r="B7" t="s">
        <v>291</v>
      </c>
      <c r="C7">
        <f>7365.93</f>
        <v>7365.93</v>
      </c>
      <c r="D7">
        <v>6039.1</v>
      </c>
      <c r="E7" s="10" t="s">
        <v>306</v>
      </c>
      <c r="F7" s="14" t="s">
        <v>309</v>
      </c>
    </row>
    <row r="8" spans="1:6" x14ac:dyDescent="0.55000000000000004">
      <c r="A8">
        <v>5</v>
      </c>
      <c r="B8" t="s">
        <v>291</v>
      </c>
      <c r="C8">
        <v>7005.44</v>
      </c>
      <c r="D8">
        <f>4207.98</f>
        <v>4207.9799999999996</v>
      </c>
      <c r="E8" s="10" t="s">
        <v>306</v>
      </c>
      <c r="F8" s="14" t="s">
        <v>309</v>
      </c>
    </row>
    <row r="9" spans="1:6" x14ac:dyDescent="0.55000000000000004">
      <c r="A9">
        <v>6</v>
      </c>
      <c r="B9" t="s">
        <v>291</v>
      </c>
      <c r="C9">
        <v>8743.7900000000009</v>
      </c>
      <c r="D9">
        <v>3819.64</v>
      </c>
      <c r="E9" s="10" t="s">
        <v>306</v>
      </c>
      <c r="F9" s="14" t="s">
        <v>309</v>
      </c>
    </row>
    <row r="10" spans="1:6" x14ac:dyDescent="0.55000000000000004">
      <c r="A10">
        <v>7</v>
      </c>
      <c r="B10" t="s">
        <v>291</v>
      </c>
      <c r="C10">
        <v>5483.19</v>
      </c>
      <c r="D10">
        <v>4543.33</v>
      </c>
      <c r="E10" s="10" t="s">
        <v>306</v>
      </c>
      <c r="F10" s="14" t="s">
        <v>309</v>
      </c>
    </row>
    <row r="11" spans="1:6" x14ac:dyDescent="0.55000000000000004">
      <c r="A11">
        <v>8</v>
      </c>
      <c r="B11" t="s">
        <v>291</v>
      </c>
      <c r="C11">
        <v>6523.84</v>
      </c>
      <c r="D11">
        <f>4243.79</f>
        <v>4243.79</v>
      </c>
      <c r="E11" s="10" t="s">
        <v>306</v>
      </c>
      <c r="F11" s="14" t="s">
        <v>309</v>
      </c>
    </row>
    <row r="12" spans="1:6" x14ac:dyDescent="0.55000000000000004">
      <c r="A12">
        <v>9</v>
      </c>
      <c r="B12" t="s">
        <v>291</v>
      </c>
      <c r="C12">
        <f>6575.39</f>
        <v>6575.39</v>
      </c>
      <c r="D12">
        <v>5226.93</v>
      </c>
      <c r="E12" s="10" t="s">
        <v>306</v>
      </c>
      <c r="F12" s="14" t="s">
        <v>309</v>
      </c>
    </row>
    <row r="13" spans="1:6" x14ac:dyDescent="0.55000000000000004">
      <c r="A13">
        <v>10</v>
      </c>
      <c r="B13" t="s">
        <v>291</v>
      </c>
      <c r="C13">
        <v>6455.99</v>
      </c>
      <c r="D13">
        <v>3225.18</v>
      </c>
      <c r="E13" s="10" t="s">
        <v>306</v>
      </c>
      <c r="F13" s="14" t="s">
        <v>309</v>
      </c>
    </row>
    <row r="14" spans="1:6" x14ac:dyDescent="0.55000000000000004">
      <c r="A14">
        <v>11</v>
      </c>
      <c r="B14" t="s">
        <v>291</v>
      </c>
      <c r="C14">
        <v>5233.04</v>
      </c>
      <c r="D14">
        <f>2372.21</f>
        <v>2372.21</v>
      </c>
      <c r="E14" s="10" t="s">
        <v>306</v>
      </c>
      <c r="F14" s="14" t="s">
        <v>309</v>
      </c>
    </row>
    <row r="15" spans="1:6" x14ac:dyDescent="0.55000000000000004">
      <c r="A15">
        <v>12</v>
      </c>
      <c r="B15" t="s">
        <v>291</v>
      </c>
      <c r="C15">
        <v>8199.81</v>
      </c>
      <c r="D15">
        <f>3393.05</f>
        <v>3393.05</v>
      </c>
      <c r="E15" s="10" t="s">
        <v>306</v>
      </c>
      <c r="F15" s="14" t="s">
        <v>309</v>
      </c>
    </row>
    <row r="16" spans="1:6" x14ac:dyDescent="0.55000000000000004">
      <c r="A16">
        <v>13</v>
      </c>
      <c r="B16" t="s">
        <v>291</v>
      </c>
      <c r="C16">
        <v>5966.04</v>
      </c>
      <c r="D16">
        <v>3077.71</v>
      </c>
      <c r="E16" s="10" t="s">
        <v>306</v>
      </c>
      <c r="F16" s="14" t="s">
        <v>309</v>
      </c>
    </row>
    <row r="17" spans="1:6" x14ac:dyDescent="0.55000000000000004">
      <c r="A17">
        <v>14</v>
      </c>
      <c r="B17" t="s">
        <v>291</v>
      </c>
      <c r="C17">
        <v>6154.69</v>
      </c>
      <c r="D17">
        <f>2757.53</f>
        <v>2757.53</v>
      </c>
      <c r="E17" s="10" t="s">
        <v>306</v>
      </c>
      <c r="F17" s="14" t="s">
        <v>309</v>
      </c>
    </row>
    <row r="18" spans="1:6" x14ac:dyDescent="0.55000000000000004">
      <c r="A18">
        <v>15</v>
      </c>
      <c r="B18" t="s">
        <v>291</v>
      </c>
      <c r="C18">
        <v>6055.79</v>
      </c>
      <c r="D18">
        <f>2113.65</f>
        <v>2113.65</v>
      </c>
      <c r="E18" s="10" t="s">
        <v>306</v>
      </c>
      <c r="F18" s="14" t="s">
        <v>309</v>
      </c>
    </row>
    <row r="19" spans="1:6" x14ac:dyDescent="0.55000000000000004">
      <c r="A19">
        <v>16</v>
      </c>
      <c r="B19" t="s">
        <v>291</v>
      </c>
      <c r="C19">
        <v>4566.04</v>
      </c>
      <c r="D19">
        <v>2042.75</v>
      </c>
      <c r="E19" s="10" t="s">
        <v>306</v>
      </c>
      <c r="F19" s="14" t="s">
        <v>309</v>
      </c>
    </row>
    <row r="20" spans="1:6" x14ac:dyDescent="0.55000000000000004">
      <c r="A20">
        <v>17</v>
      </c>
      <c r="B20" t="s">
        <v>291</v>
      </c>
      <c r="C20">
        <f>6143.54</f>
        <v>6143.54</v>
      </c>
      <c r="D20">
        <f>4351.41</f>
        <v>4351.41</v>
      </c>
      <c r="E20" s="10" t="s">
        <v>306</v>
      </c>
      <c r="F20" s="14" t="s">
        <v>309</v>
      </c>
    </row>
    <row r="21" spans="1:6" x14ac:dyDescent="0.55000000000000004">
      <c r="A21">
        <v>18</v>
      </c>
      <c r="B21" t="s">
        <v>291</v>
      </c>
      <c r="C21">
        <f>5943.54</f>
        <v>5943.54</v>
      </c>
      <c r="D21">
        <f>1758.28</f>
        <v>1758.28</v>
      </c>
      <c r="E21" s="10" t="s">
        <v>306</v>
      </c>
      <c r="F21" s="14" t="s">
        <v>309</v>
      </c>
    </row>
    <row r="22" spans="1:6" x14ac:dyDescent="0.55000000000000004">
      <c r="A22">
        <v>19</v>
      </c>
      <c r="B22" t="s">
        <v>291</v>
      </c>
      <c r="C22">
        <v>5731.09</v>
      </c>
      <c r="D22">
        <v>4653.46</v>
      </c>
      <c r="E22" s="10" t="s">
        <v>306</v>
      </c>
      <c r="F22" s="14" t="s">
        <v>309</v>
      </c>
    </row>
    <row r="23" spans="1:6" x14ac:dyDescent="0.55000000000000004">
      <c r="A23">
        <v>20</v>
      </c>
      <c r="B23" t="s">
        <v>291</v>
      </c>
      <c r="C23">
        <v>6334.84</v>
      </c>
      <c r="D23">
        <f>4885.37</f>
        <v>4885.37</v>
      </c>
      <c r="E23" s="10" t="s">
        <v>306</v>
      </c>
      <c r="F23" s="14" t="s">
        <v>309</v>
      </c>
    </row>
    <row r="24" spans="1:6" x14ac:dyDescent="0.55000000000000004">
      <c r="A24">
        <v>21</v>
      </c>
      <c r="B24" t="s">
        <v>291</v>
      </c>
      <c r="C24">
        <f>5716.24</f>
        <v>5716.24</v>
      </c>
      <c r="D24">
        <f>2710.33</f>
        <v>2710.33</v>
      </c>
      <c r="E24" s="10" t="s">
        <v>306</v>
      </c>
      <c r="F24" s="14" t="s">
        <v>309</v>
      </c>
    </row>
    <row r="25" spans="1:6" x14ac:dyDescent="0.55000000000000004">
      <c r="A25">
        <v>22</v>
      </c>
      <c r="B25" t="s">
        <v>291</v>
      </c>
      <c r="C25">
        <v>6145.39</v>
      </c>
      <c r="D25">
        <f>3219.44</f>
        <v>3219.44</v>
      </c>
      <c r="E25" s="10" t="s">
        <v>306</v>
      </c>
      <c r="F25" s="14" t="s">
        <v>309</v>
      </c>
    </row>
    <row r="26" spans="1:6" x14ac:dyDescent="0.55000000000000004">
      <c r="A26">
        <v>23</v>
      </c>
      <c r="B26" t="s">
        <v>291</v>
      </c>
      <c r="C26">
        <f>5923.59</f>
        <v>5923.59</v>
      </c>
      <c r="D26">
        <v>4038.08</v>
      </c>
      <c r="E26" s="10" t="s">
        <v>306</v>
      </c>
      <c r="F26" s="14" t="s">
        <v>309</v>
      </c>
    </row>
    <row r="27" spans="1:6" x14ac:dyDescent="0.55000000000000004">
      <c r="A27">
        <v>24</v>
      </c>
      <c r="B27" t="s">
        <v>291</v>
      </c>
      <c r="C27">
        <v>5664.29</v>
      </c>
      <c r="D27">
        <f>1064.77</f>
        <v>1064.77</v>
      </c>
      <c r="E27" s="10" t="s">
        <v>306</v>
      </c>
      <c r="F27" s="14" t="s">
        <v>309</v>
      </c>
    </row>
    <row r="28" spans="1:6" x14ac:dyDescent="0.55000000000000004">
      <c r="A28">
        <v>25</v>
      </c>
      <c r="B28" t="s">
        <v>291</v>
      </c>
      <c r="C28">
        <v>3215.24</v>
      </c>
      <c r="D28">
        <f>1956.68</f>
        <v>1956.68</v>
      </c>
      <c r="E28" s="10" t="s">
        <v>306</v>
      </c>
      <c r="F28" s="14" t="s">
        <v>309</v>
      </c>
    </row>
    <row r="29" spans="1:6" x14ac:dyDescent="0.55000000000000004">
      <c r="A29">
        <v>26</v>
      </c>
      <c r="B29" t="s">
        <v>291</v>
      </c>
      <c r="C29">
        <v>4462.49</v>
      </c>
      <c r="D29">
        <v>3707.96</v>
      </c>
      <c r="E29" s="10" t="s">
        <v>306</v>
      </c>
      <c r="F29" s="14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C12" workbookViewId="0">
      <selection activeCell="C30" sqref="A30:XFD40"/>
    </sheetView>
  </sheetViews>
  <sheetFormatPr baseColWidth="10" defaultColWidth="9.15625" defaultRowHeight="14.4" x14ac:dyDescent="0.55000000000000004"/>
  <cols>
    <col min="1" max="1" width="3.41796875" bestFit="1" customWidth="1"/>
    <col min="2" max="2" width="51" bestFit="1" customWidth="1"/>
    <col min="3" max="3" width="49.15625" bestFit="1" customWidth="1"/>
    <col min="4" max="4" width="48.15625" bestFit="1" customWidth="1"/>
    <col min="5" max="5" width="53.578125" bestFit="1" customWidth="1"/>
    <col min="6" max="6" width="49.26171875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55000000000000004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55000000000000004">
      <c r="A4">
        <v>1</v>
      </c>
      <c r="B4" t="s">
        <v>311</v>
      </c>
      <c r="C4">
        <v>2893.48</v>
      </c>
      <c r="D4">
        <v>2893.48</v>
      </c>
      <c r="E4" t="s">
        <v>306</v>
      </c>
      <c r="F4" t="s">
        <v>310</v>
      </c>
    </row>
    <row r="5" spans="1:6" x14ac:dyDescent="0.55000000000000004">
      <c r="A5">
        <v>2</v>
      </c>
      <c r="B5" s="10" t="s">
        <v>311</v>
      </c>
      <c r="C5" s="5">
        <v>4400</v>
      </c>
      <c r="D5" s="5">
        <v>4400</v>
      </c>
      <c r="E5" s="10" t="s">
        <v>306</v>
      </c>
      <c r="F5" s="10" t="s">
        <v>310</v>
      </c>
    </row>
    <row r="6" spans="1:6" x14ac:dyDescent="0.55000000000000004">
      <c r="A6">
        <v>3</v>
      </c>
      <c r="B6" s="10" t="s">
        <v>311</v>
      </c>
      <c r="C6" s="10">
        <v>4400</v>
      </c>
      <c r="D6" s="10">
        <v>4400</v>
      </c>
      <c r="E6" s="10" t="s">
        <v>306</v>
      </c>
      <c r="F6" s="10" t="s">
        <v>310</v>
      </c>
    </row>
    <row r="7" spans="1:6" x14ac:dyDescent="0.55000000000000004">
      <c r="A7">
        <v>4</v>
      </c>
      <c r="B7" s="10" t="s">
        <v>311</v>
      </c>
      <c r="C7" s="10">
        <v>4400</v>
      </c>
      <c r="D7" s="10">
        <v>4400</v>
      </c>
      <c r="E7" s="10" t="s">
        <v>306</v>
      </c>
      <c r="F7" s="10" t="s">
        <v>310</v>
      </c>
    </row>
    <row r="8" spans="1:6" x14ac:dyDescent="0.55000000000000004">
      <c r="A8">
        <v>5</v>
      </c>
      <c r="B8" s="10" t="s">
        <v>311</v>
      </c>
      <c r="C8" s="10">
        <v>4400</v>
      </c>
      <c r="D8" s="10">
        <v>4400</v>
      </c>
      <c r="E8" s="10" t="s">
        <v>306</v>
      </c>
      <c r="F8" s="10" t="s">
        <v>310</v>
      </c>
    </row>
    <row r="9" spans="1:6" x14ac:dyDescent="0.55000000000000004">
      <c r="A9">
        <v>6</v>
      </c>
      <c r="B9" s="10" t="s">
        <v>311</v>
      </c>
      <c r="C9" s="10">
        <v>4400</v>
      </c>
      <c r="D9" s="10">
        <v>4400</v>
      </c>
      <c r="E9" s="10" t="s">
        <v>306</v>
      </c>
      <c r="F9" s="10" t="s">
        <v>310</v>
      </c>
    </row>
    <row r="10" spans="1:6" x14ac:dyDescent="0.55000000000000004">
      <c r="A10">
        <v>7</v>
      </c>
      <c r="B10" s="10" t="s">
        <v>311</v>
      </c>
      <c r="C10" s="10">
        <v>4400</v>
      </c>
      <c r="D10" s="10">
        <v>4400</v>
      </c>
      <c r="E10" s="10" t="s">
        <v>306</v>
      </c>
      <c r="F10" s="10" t="s">
        <v>310</v>
      </c>
    </row>
    <row r="11" spans="1:6" x14ac:dyDescent="0.55000000000000004">
      <c r="A11">
        <v>8</v>
      </c>
      <c r="B11" s="10" t="s">
        <v>311</v>
      </c>
      <c r="C11" s="10">
        <v>4400</v>
      </c>
      <c r="D11" s="10">
        <v>4400</v>
      </c>
      <c r="E11" s="10" t="s">
        <v>306</v>
      </c>
      <c r="F11" s="10" t="s">
        <v>310</v>
      </c>
    </row>
    <row r="12" spans="1:6" x14ac:dyDescent="0.55000000000000004">
      <c r="A12">
        <v>9</v>
      </c>
      <c r="B12" s="10" t="s">
        <v>311</v>
      </c>
      <c r="C12" s="10">
        <v>4400</v>
      </c>
      <c r="D12" s="10">
        <v>4400</v>
      </c>
      <c r="E12" s="10" t="s">
        <v>306</v>
      </c>
      <c r="F12" s="10" t="s">
        <v>310</v>
      </c>
    </row>
    <row r="13" spans="1:6" x14ac:dyDescent="0.55000000000000004">
      <c r="A13">
        <v>10</v>
      </c>
      <c r="B13" s="10" t="s">
        <v>311</v>
      </c>
      <c r="C13" s="10">
        <v>4400</v>
      </c>
      <c r="D13" s="10">
        <v>4400</v>
      </c>
      <c r="E13" s="10" t="s">
        <v>306</v>
      </c>
      <c r="F13" s="10" t="s">
        <v>310</v>
      </c>
    </row>
    <row r="14" spans="1:6" x14ac:dyDescent="0.55000000000000004">
      <c r="A14">
        <v>11</v>
      </c>
      <c r="B14" s="10" t="s">
        <v>311</v>
      </c>
      <c r="C14" s="10">
        <v>4400</v>
      </c>
      <c r="D14" s="10">
        <v>4400</v>
      </c>
      <c r="E14" s="10" t="s">
        <v>306</v>
      </c>
      <c r="F14" s="10" t="s">
        <v>310</v>
      </c>
    </row>
    <row r="15" spans="1:6" x14ac:dyDescent="0.55000000000000004">
      <c r="A15">
        <v>12</v>
      </c>
      <c r="B15" s="10" t="s">
        <v>311</v>
      </c>
      <c r="C15" s="10">
        <v>4400</v>
      </c>
      <c r="D15" s="10">
        <v>4400</v>
      </c>
      <c r="E15" s="10" t="s">
        <v>306</v>
      </c>
      <c r="F15" s="10" t="s">
        <v>310</v>
      </c>
    </row>
    <row r="16" spans="1:6" x14ac:dyDescent="0.55000000000000004">
      <c r="A16">
        <v>13</v>
      </c>
      <c r="B16" s="10" t="s">
        <v>311</v>
      </c>
      <c r="C16" s="10">
        <v>4400</v>
      </c>
      <c r="D16" s="10">
        <v>4400</v>
      </c>
      <c r="E16" s="10" t="s">
        <v>306</v>
      </c>
      <c r="F16" s="10" t="s">
        <v>310</v>
      </c>
    </row>
    <row r="17" spans="1:6" x14ac:dyDescent="0.55000000000000004">
      <c r="A17">
        <v>14</v>
      </c>
      <c r="B17" s="10" t="s">
        <v>311</v>
      </c>
      <c r="C17" s="10">
        <v>4400</v>
      </c>
      <c r="D17" s="10">
        <v>4400</v>
      </c>
      <c r="E17" s="10" t="s">
        <v>306</v>
      </c>
      <c r="F17" s="10" t="s">
        <v>310</v>
      </c>
    </row>
    <row r="18" spans="1:6" x14ac:dyDescent="0.55000000000000004">
      <c r="A18">
        <v>15</v>
      </c>
      <c r="B18" s="10" t="s">
        <v>311</v>
      </c>
      <c r="C18" s="10">
        <v>4400</v>
      </c>
      <c r="D18" s="10">
        <v>4400</v>
      </c>
      <c r="E18" s="10" t="s">
        <v>306</v>
      </c>
      <c r="F18" s="10" t="s">
        <v>310</v>
      </c>
    </row>
    <row r="19" spans="1:6" x14ac:dyDescent="0.55000000000000004">
      <c r="A19">
        <v>16</v>
      </c>
      <c r="B19" s="10" t="s">
        <v>311</v>
      </c>
      <c r="C19" s="10">
        <v>4400</v>
      </c>
      <c r="D19" s="10">
        <v>4400</v>
      </c>
      <c r="E19" s="10" t="s">
        <v>306</v>
      </c>
      <c r="F19" s="10" t="s">
        <v>310</v>
      </c>
    </row>
    <row r="20" spans="1:6" x14ac:dyDescent="0.55000000000000004">
      <c r="A20">
        <v>17</v>
      </c>
      <c r="B20" s="10" t="s">
        <v>311</v>
      </c>
      <c r="C20" s="10">
        <v>4400</v>
      </c>
      <c r="D20" s="10">
        <v>4400</v>
      </c>
      <c r="E20" s="10" t="s">
        <v>306</v>
      </c>
      <c r="F20" s="10" t="s">
        <v>310</v>
      </c>
    </row>
    <row r="21" spans="1:6" x14ac:dyDescent="0.55000000000000004">
      <c r="A21">
        <v>18</v>
      </c>
      <c r="B21" s="10" t="s">
        <v>311</v>
      </c>
      <c r="C21" s="10">
        <v>4400</v>
      </c>
      <c r="D21" s="10">
        <v>4400</v>
      </c>
      <c r="E21" s="10" t="s">
        <v>306</v>
      </c>
      <c r="F21" s="10" t="s">
        <v>310</v>
      </c>
    </row>
    <row r="22" spans="1:6" x14ac:dyDescent="0.55000000000000004">
      <c r="A22">
        <v>19</v>
      </c>
      <c r="B22" s="10" t="s">
        <v>311</v>
      </c>
      <c r="C22" s="10">
        <v>4400</v>
      </c>
      <c r="D22" s="10">
        <v>4400</v>
      </c>
      <c r="E22" s="10" t="s">
        <v>306</v>
      </c>
      <c r="F22" s="10" t="s">
        <v>310</v>
      </c>
    </row>
    <row r="23" spans="1:6" x14ac:dyDescent="0.55000000000000004">
      <c r="A23">
        <v>20</v>
      </c>
      <c r="B23" s="10" t="s">
        <v>311</v>
      </c>
      <c r="C23" s="10">
        <v>4400</v>
      </c>
      <c r="D23" s="10">
        <v>4400</v>
      </c>
      <c r="E23" s="10" t="s">
        <v>306</v>
      </c>
      <c r="F23" s="10" t="s">
        <v>310</v>
      </c>
    </row>
    <row r="24" spans="1:6" x14ac:dyDescent="0.55000000000000004">
      <c r="A24">
        <v>21</v>
      </c>
      <c r="B24" s="10" t="s">
        <v>311</v>
      </c>
      <c r="C24" s="10">
        <v>4400</v>
      </c>
      <c r="D24" s="10">
        <v>4400</v>
      </c>
      <c r="E24" s="10" t="s">
        <v>306</v>
      </c>
      <c r="F24" s="10" t="s">
        <v>310</v>
      </c>
    </row>
    <row r="25" spans="1:6" x14ac:dyDescent="0.55000000000000004">
      <c r="A25">
        <v>22</v>
      </c>
      <c r="B25" s="10" t="s">
        <v>311</v>
      </c>
      <c r="C25" s="10">
        <v>4400</v>
      </c>
      <c r="D25" s="10">
        <v>4400</v>
      </c>
      <c r="E25" s="10" t="s">
        <v>306</v>
      </c>
      <c r="F25" s="10" t="s">
        <v>310</v>
      </c>
    </row>
    <row r="26" spans="1:6" x14ac:dyDescent="0.55000000000000004">
      <c r="A26">
        <v>23</v>
      </c>
      <c r="B26" s="10" t="s">
        <v>311</v>
      </c>
      <c r="C26" s="10">
        <v>4400</v>
      </c>
      <c r="D26" s="10">
        <v>4400</v>
      </c>
      <c r="E26" s="10" t="s">
        <v>306</v>
      </c>
      <c r="F26" s="10" t="s">
        <v>310</v>
      </c>
    </row>
    <row r="27" spans="1:6" x14ac:dyDescent="0.55000000000000004">
      <c r="A27">
        <v>24</v>
      </c>
      <c r="B27" s="10" t="s">
        <v>311</v>
      </c>
      <c r="C27" s="10">
        <v>4400</v>
      </c>
      <c r="D27" s="10">
        <v>4400</v>
      </c>
      <c r="E27" s="10" t="s">
        <v>306</v>
      </c>
      <c r="F27" s="10" t="s">
        <v>310</v>
      </c>
    </row>
    <row r="28" spans="1:6" x14ac:dyDescent="0.55000000000000004">
      <c r="A28">
        <v>25</v>
      </c>
      <c r="B28" s="10" t="s">
        <v>311</v>
      </c>
      <c r="C28" s="10">
        <v>4400</v>
      </c>
      <c r="D28" s="10">
        <v>4400</v>
      </c>
      <c r="E28" s="10" t="s">
        <v>306</v>
      </c>
      <c r="F28" s="10" t="s">
        <v>310</v>
      </c>
    </row>
    <row r="29" spans="1:6" x14ac:dyDescent="0.55000000000000004">
      <c r="A29">
        <v>26</v>
      </c>
      <c r="B29" s="10" t="s">
        <v>311</v>
      </c>
      <c r="C29" s="10">
        <v>4400</v>
      </c>
      <c r="D29" s="10">
        <v>4400</v>
      </c>
      <c r="E29" s="10" t="s">
        <v>306</v>
      </c>
      <c r="F29" s="10" t="s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5" workbookViewId="0">
      <selection activeCell="A31" sqref="A31:XFD41"/>
    </sheetView>
  </sheetViews>
  <sheetFormatPr baseColWidth="10" defaultColWidth="9.15625" defaultRowHeight="14.4" x14ac:dyDescent="0.55000000000000004"/>
  <cols>
    <col min="1" max="1" width="3.41796875" bestFit="1" customWidth="1"/>
    <col min="2" max="2" width="38.578125" bestFit="1" customWidth="1"/>
    <col min="3" max="3" width="36.68359375" bestFit="1" customWidth="1"/>
    <col min="4" max="4" width="35.68359375" bestFit="1" customWidth="1"/>
    <col min="5" max="5" width="41.15625" bestFit="1" customWidth="1"/>
    <col min="6" max="6" width="36.83984375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55000000000000004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55000000000000004">
      <c r="A4">
        <v>1</v>
      </c>
      <c r="B4" t="s">
        <v>312</v>
      </c>
      <c r="C4">
        <v>0</v>
      </c>
      <c r="D4">
        <v>0</v>
      </c>
      <c r="E4" t="s">
        <v>306</v>
      </c>
      <c r="F4" t="s">
        <v>307</v>
      </c>
    </row>
    <row r="5" spans="1:6" x14ac:dyDescent="0.55000000000000004">
      <c r="A5">
        <v>2</v>
      </c>
      <c r="B5" s="10" t="s">
        <v>312</v>
      </c>
      <c r="C5">
        <v>0</v>
      </c>
      <c r="D5">
        <v>0</v>
      </c>
      <c r="E5" s="10" t="s">
        <v>306</v>
      </c>
      <c r="F5" s="10" t="s">
        <v>307</v>
      </c>
    </row>
    <row r="6" spans="1:6" x14ac:dyDescent="0.55000000000000004">
      <c r="A6">
        <v>3</v>
      </c>
      <c r="B6" s="10" t="s">
        <v>312</v>
      </c>
      <c r="C6">
        <v>0</v>
      </c>
      <c r="D6">
        <v>0</v>
      </c>
      <c r="E6" s="10" t="s">
        <v>306</v>
      </c>
      <c r="F6" s="10" t="s">
        <v>307</v>
      </c>
    </row>
    <row r="7" spans="1:6" x14ac:dyDescent="0.55000000000000004">
      <c r="A7">
        <v>4</v>
      </c>
      <c r="B7" s="10" t="s">
        <v>312</v>
      </c>
      <c r="C7">
        <v>0</v>
      </c>
      <c r="D7">
        <v>0</v>
      </c>
      <c r="E7" s="10" t="s">
        <v>306</v>
      </c>
      <c r="F7" s="10" t="s">
        <v>307</v>
      </c>
    </row>
    <row r="8" spans="1:6" x14ac:dyDescent="0.55000000000000004">
      <c r="A8">
        <v>5</v>
      </c>
      <c r="B8" s="10" t="s">
        <v>312</v>
      </c>
      <c r="C8">
        <v>0</v>
      </c>
      <c r="D8">
        <v>0</v>
      </c>
      <c r="E8" s="10" t="s">
        <v>306</v>
      </c>
      <c r="F8" s="10" t="s">
        <v>307</v>
      </c>
    </row>
    <row r="9" spans="1:6" x14ac:dyDescent="0.55000000000000004">
      <c r="A9">
        <v>6</v>
      </c>
      <c r="B9" s="10" t="s">
        <v>312</v>
      </c>
      <c r="C9">
        <v>0</v>
      </c>
      <c r="D9">
        <v>0</v>
      </c>
      <c r="E9" s="10" t="s">
        <v>306</v>
      </c>
      <c r="F9" s="10" t="s">
        <v>307</v>
      </c>
    </row>
    <row r="10" spans="1:6" x14ac:dyDescent="0.55000000000000004">
      <c r="A10">
        <v>7</v>
      </c>
      <c r="B10" s="10" t="s">
        <v>312</v>
      </c>
      <c r="C10">
        <v>0</v>
      </c>
      <c r="D10">
        <v>0</v>
      </c>
      <c r="E10" s="10" t="s">
        <v>306</v>
      </c>
      <c r="F10" s="10" t="s">
        <v>307</v>
      </c>
    </row>
    <row r="11" spans="1:6" x14ac:dyDescent="0.55000000000000004">
      <c r="A11">
        <v>8</v>
      </c>
      <c r="B11" s="10" t="s">
        <v>312</v>
      </c>
      <c r="C11">
        <v>0</v>
      </c>
      <c r="D11">
        <v>0</v>
      </c>
      <c r="E11" s="10" t="s">
        <v>306</v>
      </c>
      <c r="F11" s="10" t="s">
        <v>307</v>
      </c>
    </row>
    <row r="12" spans="1:6" x14ac:dyDescent="0.55000000000000004">
      <c r="A12">
        <v>9</v>
      </c>
      <c r="B12" s="10" t="s">
        <v>312</v>
      </c>
      <c r="C12">
        <v>0</v>
      </c>
      <c r="D12">
        <v>0</v>
      </c>
      <c r="E12" s="10" t="s">
        <v>306</v>
      </c>
      <c r="F12" s="10" t="s">
        <v>307</v>
      </c>
    </row>
    <row r="13" spans="1:6" x14ac:dyDescent="0.55000000000000004">
      <c r="A13">
        <v>10</v>
      </c>
      <c r="B13" s="10" t="s">
        <v>312</v>
      </c>
      <c r="C13">
        <v>0</v>
      </c>
      <c r="D13">
        <v>0</v>
      </c>
      <c r="E13" s="10" t="s">
        <v>306</v>
      </c>
      <c r="F13" s="10" t="s">
        <v>307</v>
      </c>
    </row>
    <row r="14" spans="1:6" x14ac:dyDescent="0.55000000000000004">
      <c r="A14">
        <v>11</v>
      </c>
      <c r="B14" s="10" t="s">
        <v>312</v>
      </c>
      <c r="C14">
        <v>0</v>
      </c>
      <c r="D14">
        <v>0</v>
      </c>
      <c r="E14" s="10" t="s">
        <v>306</v>
      </c>
      <c r="F14" s="10" t="s">
        <v>307</v>
      </c>
    </row>
    <row r="15" spans="1:6" x14ac:dyDescent="0.55000000000000004">
      <c r="A15">
        <v>12</v>
      </c>
      <c r="B15" s="10" t="s">
        <v>312</v>
      </c>
      <c r="C15">
        <v>0</v>
      </c>
      <c r="D15">
        <v>0</v>
      </c>
      <c r="E15" s="10" t="s">
        <v>306</v>
      </c>
      <c r="F15" s="10" t="s">
        <v>307</v>
      </c>
    </row>
    <row r="16" spans="1:6" x14ac:dyDescent="0.55000000000000004">
      <c r="A16">
        <v>13</v>
      </c>
      <c r="B16" s="10" t="s">
        <v>312</v>
      </c>
      <c r="C16">
        <v>0</v>
      </c>
      <c r="D16">
        <v>0</v>
      </c>
      <c r="E16" s="10" t="s">
        <v>306</v>
      </c>
      <c r="F16" s="10" t="s">
        <v>307</v>
      </c>
    </row>
    <row r="17" spans="1:6" x14ac:dyDescent="0.55000000000000004">
      <c r="A17">
        <v>14</v>
      </c>
      <c r="B17" s="10" t="s">
        <v>312</v>
      </c>
      <c r="C17">
        <v>0</v>
      </c>
      <c r="D17">
        <v>0</v>
      </c>
      <c r="E17" s="10" t="s">
        <v>306</v>
      </c>
      <c r="F17" s="10" t="s">
        <v>307</v>
      </c>
    </row>
    <row r="18" spans="1:6" x14ac:dyDescent="0.55000000000000004">
      <c r="A18">
        <v>15</v>
      </c>
      <c r="B18" s="10" t="s">
        <v>312</v>
      </c>
      <c r="C18">
        <v>0</v>
      </c>
      <c r="D18">
        <v>0</v>
      </c>
      <c r="E18" s="10" t="s">
        <v>306</v>
      </c>
      <c r="F18" s="10" t="s">
        <v>307</v>
      </c>
    </row>
    <row r="19" spans="1:6" x14ac:dyDescent="0.55000000000000004">
      <c r="A19">
        <v>16</v>
      </c>
      <c r="B19" s="10" t="s">
        <v>312</v>
      </c>
      <c r="C19">
        <v>0</v>
      </c>
      <c r="D19">
        <v>0</v>
      </c>
      <c r="E19" s="10" t="s">
        <v>306</v>
      </c>
      <c r="F19" s="10" t="s">
        <v>307</v>
      </c>
    </row>
    <row r="20" spans="1:6" x14ac:dyDescent="0.55000000000000004">
      <c r="A20">
        <v>17</v>
      </c>
      <c r="B20" s="10" t="s">
        <v>312</v>
      </c>
      <c r="C20">
        <v>0</v>
      </c>
      <c r="D20">
        <v>0</v>
      </c>
      <c r="E20" s="10" t="s">
        <v>306</v>
      </c>
      <c r="F20" s="10" t="s">
        <v>307</v>
      </c>
    </row>
    <row r="21" spans="1:6" x14ac:dyDescent="0.55000000000000004">
      <c r="A21">
        <v>18</v>
      </c>
      <c r="B21" s="10" t="s">
        <v>312</v>
      </c>
      <c r="C21">
        <v>0</v>
      </c>
      <c r="D21">
        <v>0</v>
      </c>
      <c r="E21" s="10" t="s">
        <v>306</v>
      </c>
      <c r="F21" s="10" t="s">
        <v>307</v>
      </c>
    </row>
    <row r="22" spans="1:6" x14ac:dyDescent="0.55000000000000004">
      <c r="A22">
        <v>19</v>
      </c>
      <c r="B22" s="10" t="s">
        <v>312</v>
      </c>
      <c r="C22">
        <v>0</v>
      </c>
      <c r="D22">
        <v>0</v>
      </c>
      <c r="E22" s="10" t="s">
        <v>306</v>
      </c>
      <c r="F22" s="10" t="s">
        <v>307</v>
      </c>
    </row>
    <row r="23" spans="1:6" x14ac:dyDescent="0.55000000000000004">
      <c r="A23">
        <v>20</v>
      </c>
      <c r="B23" s="10" t="s">
        <v>312</v>
      </c>
      <c r="C23">
        <v>0</v>
      </c>
      <c r="D23">
        <v>0</v>
      </c>
      <c r="E23" s="10" t="s">
        <v>306</v>
      </c>
      <c r="F23" s="10" t="s">
        <v>307</v>
      </c>
    </row>
    <row r="24" spans="1:6" x14ac:dyDescent="0.55000000000000004">
      <c r="A24">
        <v>21</v>
      </c>
      <c r="B24" s="10" t="s">
        <v>312</v>
      </c>
      <c r="C24">
        <v>0</v>
      </c>
      <c r="D24">
        <v>0</v>
      </c>
      <c r="E24" s="10" t="s">
        <v>306</v>
      </c>
      <c r="F24" s="10" t="s">
        <v>307</v>
      </c>
    </row>
    <row r="25" spans="1:6" x14ac:dyDescent="0.55000000000000004">
      <c r="A25">
        <v>22</v>
      </c>
      <c r="B25" s="10" t="s">
        <v>312</v>
      </c>
      <c r="C25">
        <v>0</v>
      </c>
      <c r="D25">
        <v>0</v>
      </c>
      <c r="E25" s="10" t="s">
        <v>306</v>
      </c>
      <c r="F25" s="10" t="s">
        <v>307</v>
      </c>
    </row>
    <row r="26" spans="1:6" x14ac:dyDescent="0.55000000000000004">
      <c r="A26">
        <v>23</v>
      </c>
      <c r="B26" s="10" t="s">
        <v>312</v>
      </c>
      <c r="C26">
        <v>0</v>
      </c>
      <c r="D26">
        <v>0</v>
      </c>
      <c r="E26" s="10" t="s">
        <v>306</v>
      </c>
      <c r="F26" s="10" t="s">
        <v>307</v>
      </c>
    </row>
    <row r="27" spans="1:6" x14ac:dyDescent="0.55000000000000004">
      <c r="A27">
        <v>24</v>
      </c>
      <c r="B27" s="10" t="s">
        <v>312</v>
      </c>
      <c r="C27">
        <v>0</v>
      </c>
      <c r="D27">
        <v>0</v>
      </c>
      <c r="E27" s="10" t="s">
        <v>306</v>
      </c>
      <c r="F27" s="10" t="s">
        <v>307</v>
      </c>
    </row>
    <row r="28" spans="1:6" x14ac:dyDescent="0.55000000000000004">
      <c r="A28">
        <v>25</v>
      </c>
      <c r="B28" s="10" t="s">
        <v>312</v>
      </c>
      <c r="C28">
        <v>0</v>
      </c>
      <c r="D28">
        <v>0</v>
      </c>
      <c r="E28" s="10" t="s">
        <v>306</v>
      </c>
      <c r="F28" s="10" t="s">
        <v>307</v>
      </c>
    </row>
    <row r="29" spans="1:6" x14ac:dyDescent="0.55000000000000004">
      <c r="A29">
        <v>26</v>
      </c>
      <c r="B29" s="10" t="s">
        <v>312</v>
      </c>
      <c r="C29">
        <v>0</v>
      </c>
      <c r="D29">
        <v>0</v>
      </c>
      <c r="E29" s="10" t="s">
        <v>306</v>
      </c>
      <c r="F29" s="10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5" workbookViewId="0">
      <selection activeCell="A30" sqref="A30:XFD41"/>
    </sheetView>
  </sheetViews>
  <sheetFormatPr baseColWidth="10" defaultColWidth="9.15625" defaultRowHeight="14.4" x14ac:dyDescent="0.55000000000000004"/>
  <cols>
    <col min="1" max="1" width="3.41796875" bestFit="1" customWidth="1"/>
    <col min="2" max="2" width="30.41796875" bestFit="1" customWidth="1"/>
    <col min="3" max="3" width="28.578125" bestFit="1" customWidth="1"/>
    <col min="4" max="4" width="27.578125" bestFit="1" customWidth="1"/>
    <col min="5" max="5" width="32.83984375" bestFit="1" customWidth="1"/>
    <col min="6" max="6" width="28.578125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55000000000000004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55000000000000004">
      <c r="A4">
        <v>1</v>
      </c>
      <c r="B4" t="s">
        <v>305</v>
      </c>
      <c r="C4">
        <v>267.76</v>
      </c>
      <c r="D4">
        <v>267.76</v>
      </c>
      <c r="E4" s="11" t="s">
        <v>306</v>
      </c>
      <c r="F4" t="s">
        <v>307</v>
      </c>
    </row>
    <row r="5" spans="1:6" x14ac:dyDescent="0.55000000000000004">
      <c r="A5">
        <v>2</v>
      </c>
      <c r="B5" s="10" t="s">
        <v>305</v>
      </c>
      <c r="C5">
        <v>3146</v>
      </c>
      <c r="D5">
        <v>3146</v>
      </c>
      <c r="E5" s="11" t="s">
        <v>306</v>
      </c>
      <c r="F5" s="10" t="s">
        <v>307</v>
      </c>
    </row>
    <row r="6" spans="1:6" x14ac:dyDescent="0.55000000000000004">
      <c r="A6">
        <v>3</v>
      </c>
      <c r="B6" s="10" t="s">
        <v>305</v>
      </c>
      <c r="C6">
        <v>2216.08</v>
      </c>
      <c r="D6">
        <v>2216.08</v>
      </c>
      <c r="E6" s="11" t="s">
        <v>306</v>
      </c>
      <c r="F6" s="10" t="s">
        <v>307</v>
      </c>
    </row>
    <row r="7" spans="1:6" x14ac:dyDescent="0.55000000000000004">
      <c r="A7">
        <v>4</v>
      </c>
      <c r="B7" s="10" t="s">
        <v>305</v>
      </c>
      <c r="C7">
        <v>821.44</v>
      </c>
      <c r="D7">
        <v>821.44</v>
      </c>
      <c r="E7" s="11" t="s">
        <v>306</v>
      </c>
      <c r="F7" s="10" t="s">
        <v>307</v>
      </c>
    </row>
    <row r="8" spans="1:6" x14ac:dyDescent="0.55000000000000004">
      <c r="A8">
        <v>5</v>
      </c>
      <c r="B8" s="10" t="s">
        <v>305</v>
      </c>
      <c r="C8" s="12">
        <v>2224.64</v>
      </c>
      <c r="D8">
        <v>2224.64</v>
      </c>
      <c r="E8" s="11" t="s">
        <v>306</v>
      </c>
      <c r="F8" s="10" t="s">
        <v>307</v>
      </c>
    </row>
    <row r="9" spans="1:6" x14ac:dyDescent="0.55000000000000004">
      <c r="A9">
        <v>6</v>
      </c>
      <c r="B9" s="10" t="s">
        <v>305</v>
      </c>
      <c r="C9">
        <v>3239.76</v>
      </c>
      <c r="D9">
        <v>3239.76</v>
      </c>
      <c r="E9" s="11" t="s">
        <v>306</v>
      </c>
      <c r="F9" s="10" t="s">
        <v>307</v>
      </c>
    </row>
    <row r="10" spans="1:6" x14ac:dyDescent="0.55000000000000004">
      <c r="A10">
        <v>7</v>
      </c>
      <c r="B10" s="10" t="s">
        <v>305</v>
      </c>
      <c r="C10">
        <v>1379.44</v>
      </c>
      <c r="D10">
        <v>1379.44</v>
      </c>
      <c r="E10" s="11" t="s">
        <v>306</v>
      </c>
      <c r="F10" s="10" t="s">
        <v>307</v>
      </c>
    </row>
    <row r="11" spans="1:6" x14ac:dyDescent="0.55000000000000004">
      <c r="A11">
        <v>8</v>
      </c>
      <c r="B11" s="10" t="s">
        <v>305</v>
      </c>
      <c r="C11">
        <v>2121.12</v>
      </c>
      <c r="D11">
        <v>2121.12</v>
      </c>
      <c r="E11" s="11" t="s">
        <v>306</v>
      </c>
      <c r="F11" s="10" t="s">
        <v>307</v>
      </c>
    </row>
    <row r="12" spans="1:6" x14ac:dyDescent="0.55000000000000004">
      <c r="A12">
        <v>9</v>
      </c>
      <c r="B12" s="10" t="s">
        <v>305</v>
      </c>
      <c r="C12">
        <v>2183.2800000000002</v>
      </c>
      <c r="D12">
        <v>2183.2800000000002</v>
      </c>
      <c r="E12" s="11" t="s">
        <v>306</v>
      </c>
      <c r="F12" s="10" t="s">
        <v>307</v>
      </c>
    </row>
    <row r="13" spans="1:6" x14ac:dyDescent="0.55000000000000004">
      <c r="A13">
        <v>10</v>
      </c>
      <c r="B13" s="10" t="s">
        <v>305</v>
      </c>
      <c r="C13" s="13">
        <v>2923.6</v>
      </c>
      <c r="D13" s="13">
        <v>2923.6</v>
      </c>
      <c r="E13" s="11" t="s">
        <v>306</v>
      </c>
      <c r="F13" s="10" t="s">
        <v>307</v>
      </c>
    </row>
    <row r="14" spans="1:6" x14ac:dyDescent="0.55000000000000004">
      <c r="A14">
        <v>11</v>
      </c>
      <c r="B14" s="10" t="s">
        <v>305</v>
      </c>
      <c r="C14">
        <v>1655.76</v>
      </c>
      <c r="D14">
        <v>1655.76</v>
      </c>
      <c r="E14" s="11" t="s">
        <v>306</v>
      </c>
      <c r="F14" s="10" t="s">
        <v>307</v>
      </c>
    </row>
    <row r="15" spans="1:6" x14ac:dyDescent="0.55000000000000004">
      <c r="A15">
        <v>12</v>
      </c>
      <c r="B15" s="10" t="s">
        <v>305</v>
      </c>
      <c r="C15">
        <v>2080.64</v>
      </c>
      <c r="D15">
        <v>2080.64</v>
      </c>
      <c r="E15" s="11" t="s">
        <v>306</v>
      </c>
      <c r="F15" s="10" t="s">
        <v>307</v>
      </c>
    </row>
    <row r="16" spans="1:6" x14ac:dyDescent="0.55000000000000004">
      <c r="A16">
        <v>13</v>
      </c>
      <c r="B16" s="10" t="s">
        <v>305</v>
      </c>
      <c r="C16">
        <v>1895.36</v>
      </c>
      <c r="D16">
        <v>1895.36</v>
      </c>
      <c r="E16" s="11" t="s">
        <v>306</v>
      </c>
      <c r="F16" s="10" t="s">
        <v>307</v>
      </c>
    </row>
    <row r="17" spans="1:6" x14ac:dyDescent="0.55000000000000004">
      <c r="A17">
        <v>14</v>
      </c>
      <c r="B17" s="10" t="s">
        <v>305</v>
      </c>
      <c r="C17">
        <v>2102.64</v>
      </c>
      <c r="D17">
        <v>2102.64</v>
      </c>
      <c r="E17" s="11" t="s">
        <v>306</v>
      </c>
      <c r="F17" s="10" t="s">
        <v>307</v>
      </c>
    </row>
    <row r="18" spans="1:6" x14ac:dyDescent="0.55000000000000004">
      <c r="A18">
        <v>15</v>
      </c>
      <c r="B18" s="10" t="s">
        <v>305</v>
      </c>
      <c r="C18">
        <v>2386.16</v>
      </c>
      <c r="D18">
        <v>2386.16</v>
      </c>
      <c r="E18" s="11" t="s">
        <v>306</v>
      </c>
      <c r="F18" s="10" t="s">
        <v>307</v>
      </c>
    </row>
    <row r="19" spans="1:6" x14ac:dyDescent="0.55000000000000004">
      <c r="A19">
        <v>16</v>
      </c>
      <c r="B19" s="10" t="s">
        <v>305</v>
      </c>
      <c r="C19">
        <v>1895.36</v>
      </c>
      <c r="D19">
        <v>1895.36</v>
      </c>
      <c r="E19" s="11" t="s">
        <v>306</v>
      </c>
      <c r="F19" s="10" t="s">
        <v>307</v>
      </c>
    </row>
    <row r="20" spans="1:6" x14ac:dyDescent="0.55000000000000004">
      <c r="A20">
        <v>17</v>
      </c>
      <c r="B20" s="10" t="s">
        <v>305</v>
      </c>
      <c r="C20">
        <v>1895.36</v>
      </c>
      <c r="D20">
        <v>1895.36</v>
      </c>
      <c r="E20" s="11" t="s">
        <v>306</v>
      </c>
      <c r="F20" s="10" t="s">
        <v>307</v>
      </c>
    </row>
    <row r="21" spans="1:6" x14ac:dyDescent="0.55000000000000004">
      <c r="A21">
        <v>18</v>
      </c>
      <c r="B21" s="10" t="s">
        <v>305</v>
      </c>
      <c r="C21">
        <v>1895.36</v>
      </c>
      <c r="D21">
        <v>1895.36</v>
      </c>
      <c r="E21" s="11" t="s">
        <v>306</v>
      </c>
      <c r="F21" s="10" t="s">
        <v>307</v>
      </c>
    </row>
    <row r="22" spans="1:6" x14ac:dyDescent="0.55000000000000004">
      <c r="A22">
        <v>19</v>
      </c>
      <c r="B22" s="10" t="s">
        <v>305</v>
      </c>
      <c r="C22">
        <v>1888.72</v>
      </c>
      <c r="D22">
        <v>1888.72</v>
      </c>
      <c r="E22" s="11" t="s">
        <v>306</v>
      </c>
      <c r="F22" s="10" t="s">
        <v>307</v>
      </c>
    </row>
    <row r="23" spans="1:6" x14ac:dyDescent="0.55000000000000004">
      <c r="A23">
        <v>20</v>
      </c>
      <c r="B23" s="10" t="s">
        <v>305</v>
      </c>
      <c r="C23">
        <v>2214.7199999999998</v>
      </c>
      <c r="D23">
        <v>2214.7199999999998</v>
      </c>
      <c r="E23" s="11" t="s">
        <v>306</v>
      </c>
      <c r="F23" s="10" t="s">
        <v>307</v>
      </c>
    </row>
    <row r="24" spans="1:6" x14ac:dyDescent="0.55000000000000004">
      <c r="A24">
        <v>21</v>
      </c>
      <c r="B24" s="10" t="s">
        <v>305</v>
      </c>
      <c r="C24" s="13">
        <v>1884.8</v>
      </c>
      <c r="D24" s="13">
        <v>1884.8</v>
      </c>
      <c r="E24" s="11" t="s">
        <v>306</v>
      </c>
      <c r="F24" s="10" t="s">
        <v>307</v>
      </c>
    </row>
    <row r="25" spans="1:6" x14ac:dyDescent="0.55000000000000004">
      <c r="A25">
        <v>22</v>
      </c>
      <c r="B25" s="10" t="s">
        <v>305</v>
      </c>
      <c r="C25">
        <v>2113.6799999999998</v>
      </c>
      <c r="D25">
        <v>2113.6799999999998</v>
      </c>
      <c r="E25" s="11" t="s">
        <v>306</v>
      </c>
      <c r="F25" s="10" t="s">
        <v>307</v>
      </c>
    </row>
    <row r="26" spans="1:6" x14ac:dyDescent="0.55000000000000004">
      <c r="A26">
        <v>23</v>
      </c>
      <c r="B26" s="10" t="s">
        <v>305</v>
      </c>
      <c r="C26">
        <v>1888.72</v>
      </c>
      <c r="D26">
        <v>1888.72</v>
      </c>
      <c r="E26" s="11" t="s">
        <v>306</v>
      </c>
      <c r="F26" s="10" t="s">
        <v>307</v>
      </c>
    </row>
    <row r="27" spans="1:6" x14ac:dyDescent="0.55000000000000004">
      <c r="A27">
        <v>24</v>
      </c>
      <c r="B27" s="10" t="s">
        <v>305</v>
      </c>
      <c r="C27">
        <v>1885.76</v>
      </c>
      <c r="D27">
        <v>1885.76</v>
      </c>
      <c r="E27" s="11" t="s">
        <v>306</v>
      </c>
      <c r="F27" s="10" t="s">
        <v>307</v>
      </c>
    </row>
    <row r="28" spans="1:6" x14ac:dyDescent="0.55000000000000004">
      <c r="A28">
        <v>25</v>
      </c>
      <c r="B28" s="10" t="s">
        <v>305</v>
      </c>
      <c r="C28" s="13">
        <v>1219.5999999999999</v>
      </c>
      <c r="D28" s="13">
        <v>1219.5999999999999</v>
      </c>
      <c r="E28" s="11" t="s">
        <v>306</v>
      </c>
      <c r="F28" s="10" t="s">
        <v>307</v>
      </c>
    </row>
    <row r="29" spans="1:6" x14ac:dyDescent="0.55000000000000004">
      <c r="A29">
        <v>26</v>
      </c>
      <c r="B29" s="10" t="s">
        <v>305</v>
      </c>
      <c r="C29" s="13">
        <v>1884.8</v>
      </c>
      <c r="D29" s="13">
        <v>1884.8</v>
      </c>
      <c r="E29" s="11" t="s">
        <v>306</v>
      </c>
      <c r="F29" s="10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1" workbookViewId="0">
      <selection activeCell="A31" sqref="A31:XFD45"/>
    </sheetView>
  </sheetViews>
  <sheetFormatPr baseColWidth="10" defaultColWidth="9.15625" defaultRowHeight="14.4" x14ac:dyDescent="0.55000000000000004"/>
  <cols>
    <col min="1" max="1" width="3.41796875" bestFit="1" customWidth="1"/>
    <col min="2" max="2" width="34.83984375" bestFit="1" customWidth="1"/>
    <col min="3" max="3" width="33" bestFit="1" customWidth="1"/>
    <col min="4" max="4" width="32" bestFit="1" customWidth="1"/>
    <col min="5" max="5" width="37.26171875" bestFit="1" customWidth="1"/>
    <col min="6" max="6" width="33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55000000000000004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55000000000000004">
      <c r="A4">
        <v>1</v>
      </c>
      <c r="B4" t="s">
        <v>313</v>
      </c>
      <c r="C4">
        <v>0</v>
      </c>
      <c r="D4">
        <v>0</v>
      </c>
      <c r="E4" t="s">
        <v>306</v>
      </c>
      <c r="F4" t="s">
        <v>307</v>
      </c>
    </row>
    <row r="5" spans="1:6" x14ac:dyDescent="0.55000000000000004">
      <c r="A5">
        <v>2</v>
      </c>
      <c r="B5" s="10" t="s">
        <v>313</v>
      </c>
      <c r="C5">
        <v>0</v>
      </c>
      <c r="D5">
        <v>0</v>
      </c>
      <c r="E5" s="10" t="s">
        <v>306</v>
      </c>
      <c r="F5" s="10" t="s">
        <v>307</v>
      </c>
    </row>
    <row r="6" spans="1:6" x14ac:dyDescent="0.55000000000000004">
      <c r="A6">
        <v>3</v>
      </c>
      <c r="B6" s="10" t="s">
        <v>313</v>
      </c>
      <c r="C6">
        <v>0</v>
      </c>
      <c r="D6">
        <v>0</v>
      </c>
      <c r="E6" s="10" t="s">
        <v>306</v>
      </c>
      <c r="F6" s="10" t="s">
        <v>307</v>
      </c>
    </row>
    <row r="7" spans="1:6" x14ac:dyDescent="0.55000000000000004">
      <c r="A7">
        <v>4</v>
      </c>
      <c r="B7" s="10" t="s">
        <v>313</v>
      </c>
      <c r="C7">
        <v>0</v>
      </c>
      <c r="D7">
        <v>0</v>
      </c>
      <c r="E7" s="10" t="s">
        <v>306</v>
      </c>
      <c r="F7" s="10" t="s">
        <v>307</v>
      </c>
    </row>
    <row r="8" spans="1:6" x14ac:dyDescent="0.55000000000000004">
      <c r="A8">
        <v>5</v>
      </c>
      <c r="B8" s="10" t="s">
        <v>313</v>
      </c>
      <c r="C8">
        <v>0</v>
      </c>
      <c r="D8">
        <v>0</v>
      </c>
      <c r="E8" s="10" t="s">
        <v>306</v>
      </c>
      <c r="F8" s="10" t="s">
        <v>307</v>
      </c>
    </row>
    <row r="9" spans="1:6" x14ac:dyDescent="0.55000000000000004">
      <c r="A9">
        <v>6</v>
      </c>
      <c r="B9" s="10" t="s">
        <v>313</v>
      </c>
      <c r="C9">
        <v>0</v>
      </c>
      <c r="D9">
        <v>0</v>
      </c>
      <c r="E9" s="10" t="s">
        <v>306</v>
      </c>
      <c r="F9" s="10" t="s">
        <v>307</v>
      </c>
    </row>
    <row r="10" spans="1:6" x14ac:dyDescent="0.55000000000000004">
      <c r="A10">
        <v>7</v>
      </c>
      <c r="B10" s="10" t="s">
        <v>313</v>
      </c>
      <c r="C10">
        <v>0</v>
      </c>
      <c r="D10">
        <v>0</v>
      </c>
      <c r="E10" s="10" t="s">
        <v>306</v>
      </c>
      <c r="F10" s="10" t="s">
        <v>307</v>
      </c>
    </row>
    <row r="11" spans="1:6" x14ac:dyDescent="0.55000000000000004">
      <c r="A11">
        <v>8</v>
      </c>
      <c r="B11" s="10" t="s">
        <v>313</v>
      </c>
      <c r="C11">
        <v>0</v>
      </c>
      <c r="D11">
        <v>0</v>
      </c>
      <c r="E11" s="10" t="s">
        <v>306</v>
      </c>
      <c r="F11" s="10" t="s">
        <v>307</v>
      </c>
    </row>
    <row r="12" spans="1:6" x14ac:dyDescent="0.55000000000000004">
      <c r="A12">
        <v>9</v>
      </c>
      <c r="B12" s="10" t="s">
        <v>313</v>
      </c>
      <c r="C12">
        <v>0</v>
      </c>
      <c r="D12">
        <v>0</v>
      </c>
      <c r="E12" s="10" t="s">
        <v>306</v>
      </c>
      <c r="F12" s="10" t="s">
        <v>307</v>
      </c>
    </row>
    <row r="13" spans="1:6" x14ac:dyDescent="0.55000000000000004">
      <c r="A13">
        <v>10</v>
      </c>
      <c r="B13" s="10" t="s">
        <v>313</v>
      </c>
      <c r="C13">
        <v>0</v>
      </c>
      <c r="D13">
        <v>0</v>
      </c>
      <c r="E13" s="10" t="s">
        <v>306</v>
      </c>
      <c r="F13" s="10" t="s">
        <v>307</v>
      </c>
    </row>
    <row r="14" spans="1:6" x14ac:dyDescent="0.55000000000000004">
      <c r="A14">
        <v>11</v>
      </c>
      <c r="B14" s="10" t="s">
        <v>313</v>
      </c>
      <c r="C14">
        <v>0</v>
      </c>
      <c r="D14">
        <v>0</v>
      </c>
      <c r="E14" s="10" t="s">
        <v>306</v>
      </c>
      <c r="F14" s="10" t="s">
        <v>307</v>
      </c>
    </row>
    <row r="15" spans="1:6" x14ac:dyDescent="0.55000000000000004">
      <c r="A15">
        <v>12</v>
      </c>
      <c r="B15" s="10" t="s">
        <v>313</v>
      </c>
      <c r="C15">
        <v>0</v>
      </c>
      <c r="D15">
        <v>0</v>
      </c>
      <c r="E15" s="10" t="s">
        <v>306</v>
      </c>
      <c r="F15" s="10" t="s">
        <v>307</v>
      </c>
    </row>
    <row r="16" spans="1:6" x14ac:dyDescent="0.55000000000000004">
      <c r="A16">
        <v>13</v>
      </c>
      <c r="B16" s="10" t="s">
        <v>313</v>
      </c>
      <c r="C16">
        <v>0</v>
      </c>
      <c r="D16">
        <v>0</v>
      </c>
      <c r="E16" s="10" t="s">
        <v>306</v>
      </c>
      <c r="F16" s="10" t="s">
        <v>307</v>
      </c>
    </row>
    <row r="17" spans="1:6" x14ac:dyDescent="0.55000000000000004">
      <c r="A17">
        <v>14</v>
      </c>
      <c r="B17" s="10" t="s">
        <v>313</v>
      </c>
      <c r="C17">
        <v>0</v>
      </c>
      <c r="D17">
        <v>0</v>
      </c>
      <c r="E17" s="10" t="s">
        <v>306</v>
      </c>
      <c r="F17" s="10" t="s">
        <v>307</v>
      </c>
    </row>
    <row r="18" spans="1:6" x14ac:dyDescent="0.55000000000000004">
      <c r="A18">
        <v>15</v>
      </c>
      <c r="B18" s="10" t="s">
        <v>313</v>
      </c>
      <c r="C18">
        <v>0</v>
      </c>
      <c r="D18">
        <v>0</v>
      </c>
      <c r="E18" s="10" t="s">
        <v>306</v>
      </c>
      <c r="F18" s="10" t="s">
        <v>307</v>
      </c>
    </row>
    <row r="19" spans="1:6" x14ac:dyDescent="0.55000000000000004">
      <c r="A19">
        <v>16</v>
      </c>
      <c r="B19" s="10" t="s">
        <v>313</v>
      </c>
      <c r="C19">
        <v>0</v>
      </c>
      <c r="D19">
        <v>0</v>
      </c>
      <c r="E19" s="10" t="s">
        <v>306</v>
      </c>
      <c r="F19" s="10" t="s">
        <v>307</v>
      </c>
    </row>
    <row r="20" spans="1:6" x14ac:dyDescent="0.55000000000000004">
      <c r="A20">
        <v>17</v>
      </c>
      <c r="B20" s="10" t="s">
        <v>313</v>
      </c>
      <c r="C20">
        <v>0</v>
      </c>
      <c r="D20">
        <v>0</v>
      </c>
      <c r="E20" s="10" t="s">
        <v>306</v>
      </c>
      <c r="F20" s="10" t="s">
        <v>307</v>
      </c>
    </row>
    <row r="21" spans="1:6" x14ac:dyDescent="0.55000000000000004">
      <c r="A21">
        <v>18</v>
      </c>
      <c r="B21" s="10" t="s">
        <v>313</v>
      </c>
      <c r="C21">
        <v>0</v>
      </c>
      <c r="D21">
        <v>0</v>
      </c>
      <c r="E21" s="10" t="s">
        <v>306</v>
      </c>
      <c r="F21" s="10" t="s">
        <v>307</v>
      </c>
    </row>
    <row r="22" spans="1:6" x14ac:dyDescent="0.55000000000000004">
      <c r="A22">
        <v>19</v>
      </c>
      <c r="B22" s="10" t="s">
        <v>313</v>
      </c>
      <c r="C22">
        <v>0</v>
      </c>
      <c r="D22">
        <v>0</v>
      </c>
      <c r="E22" s="10" t="s">
        <v>306</v>
      </c>
      <c r="F22" s="10" t="s">
        <v>307</v>
      </c>
    </row>
    <row r="23" spans="1:6" x14ac:dyDescent="0.55000000000000004">
      <c r="A23">
        <v>20</v>
      </c>
      <c r="B23" s="10" t="s">
        <v>313</v>
      </c>
      <c r="C23">
        <v>0</v>
      </c>
      <c r="D23">
        <v>0</v>
      </c>
      <c r="E23" s="10" t="s">
        <v>306</v>
      </c>
      <c r="F23" s="10" t="s">
        <v>307</v>
      </c>
    </row>
    <row r="24" spans="1:6" x14ac:dyDescent="0.55000000000000004">
      <c r="A24">
        <v>21</v>
      </c>
      <c r="B24" s="10" t="s">
        <v>313</v>
      </c>
      <c r="C24">
        <v>0</v>
      </c>
      <c r="D24">
        <v>0</v>
      </c>
      <c r="E24" s="10" t="s">
        <v>306</v>
      </c>
      <c r="F24" s="10" t="s">
        <v>307</v>
      </c>
    </row>
    <row r="25" spans="1:6" x14ac:dyDescent="0.55000000000000004">
      <c r="A25">
        <v>22</v>
      </c>
      <c r="B25" s="10" t="s">
        <v>313</v>
      </c>
      <c r="C25">
        <v>0</v>
      </c>
      <c r="D25">
        <v>0</v>
      </c>
      <c r="E25" s="10" t="s">
        <v>306</v>
      </c>
      <c r="F25" s="10" t="s">
        <v>307</v>
      </c>
    </row>
    <row r="26" spans="1:6" x14ac:dyDescent="0.55000000000000004">
      <c r="A26">
        <v>23</v>
      </c>
      <c r="B26" s="10" t="s">
        <v>313</v>
      </c>
      <c r="C26">
        <v>0</v>
      </c>
      <c r="D26">
        <v>0</v>
      </c>
      <c r="E26" s="10" t="s">
        <v>306</v>
      </c>
      <c r="F26" s="10" t="s">
        <v>307</v>
      </c>
    </row>
    <row r="27" spans="1:6" x14ac:dyDescent="0.55000000000000004">
      <c r="A27">
        <v>24</v>
      </c>
      <c r="B27" s="10" t="s">
        <v>313</v>
      </c>
      <c r="C27">
        <v>0</v>
      </c>
      <c r="D27">
        <v>0</v>
      </c>
      <c r="E27" s="10" t="s">
        <v>306</v>
      </c>
      <c r="F27" s="10" t="s">
        <v>307</v>
      </c>
    </row>
    <row r="28" spans="1:6" x14ac:dyDescent="0.55000000000000004">
      <c r="A28">
        <v>25</v>
      </c>
      <c r="B28" s="10" t="s">
        <v>313</v>
      </c>
      <c r="C28">
        <v>0</v>
      </c>
      <c r="D28">
        <v>0</v>
      </c>
      <c r="E28" s="10" t="s">
        <v>306</v>
      </c>
      <c r="F28" s="10" t="s">
        <v>307</v>
      </c>
    </row>
    <row r="29" spans="1:6" x14ac:dyDescent="0.55000000000000004">
      <c r="A29">
        <v>26</v>
      </c>
      <c r="B29" s="10" t="s">
        <v>313</v>
      </c>
      <c r="C29">
        <v>0</v>
      </c>
      <c r="D29">
        <v>0</v>
      </c>
      <c r="E29" s="10" t="s">
        <v>306</v>
      </c>
      <c r="F29" s="10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A30" sqref="A30:XFD82"/>
    </sheetView>
  </sheetViews>
  <sheetFormatPr baseColWidth="10" defaultColWidth="9.15625" defaultRowHeight="14.4" x14ac:dyDescent="0.55000000000000004"/>
  <cols>
    <col min="1" max="1" width="3.41796875" bestFit="1" customWidth="1"/>
    <col min="2" max="2" width="29.68359375" bestFit="1" customWidth="1"/>
    <col min="3" max="3" width="27.83984375" bestFit="1" customWidth="1"/>
    <col min="4" max="4" width="26.83984375" bestFit="1" customWidth="1"/>
    <col min="5" max="5" width="31.578125" bestFit="1" customWidth="1"/>
    <col min="6" max="6" width="27.83984375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55000000000000004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55000000000000004">
      <c r="A4">
        <v>1</v>
      </c>
      <c r="B4" t="s">
        <v>314</v>
      </c>
      <c r="C4">
        <v>0</v>
      </c>
      <c r="D4">
        <v>0</v>
      </c>
      <c r="E4" t="s">
        <v>306</v>
      </c>
      <c r="F4" t="s">
        <v>307</v>
      </c>
    </row>
    <row r="5" spans="1:6" x14ac:dyDescent="0.55000000000000004">
      <c r="A5">
        <v>2</v>
      </c>
      <c r="B5" s="10" t="s">
        <v>314</v>
      </c>
      <c r="C5">
        <v>0</v>
      </c>
      <c r="D5">
        <v>0</v>
      </c>
      <c r="E5" s="10" t="s">
        <v>306</v>
      </c>
      <c r="F5" s="10" t="s">
        <v>307</v>
      </c>
    </row>
    <row r="6" spans="1:6" x14ac:dyDescent="0.55000000000000004">
      <c r="A6">
        <v>3</v>
      </c>
      <c r="B6" s="10" t="s">
        <v>314</v>
      </c>
      <c r="C6">
        <v>0</v>
      </c>
      <c r="D6">
        <v>0</v>
      </c>
      <c r="E6" s="10" t="s">
        <v>306</v>
      </c>
      <c r="F6" s="10" t="s">
        <v>307</v>
      </c>
    </row>
    <row r="7" spans="1:6" x14ac:dyDescent="0.55000000000000004">
      <c r="A7">
        <v>4</v>
      </c>
      <c r="B7" s="10" t="s">
        <v>314</v>
      </c>
      <c r="C7">
        <v>0</v>
      </c>
      <c r="D7">
        <v>0</v>
      </c>
      <c r="E7" s="10" t="s">
        <v>306</v>
      </c>
      <c r="F7" s="10" t="s">
        <v>307</v>
      </c>
    </row>
    <row r="8" spans="1:6" x14ac:dyDescent="0.55000000000000004">
      <c r="A8">
        <v>5</v>
      </c>
      <c r="B8" s="10" t="s">
        <v>314</v>
      </c>
      <c r="C8">
        <v>0</v>
      </c>
      <c r="D8">
        <v>0</v>
      </c>
      <c r="E8" s="10" t="s">
        <v>306</v>
      </c>
      <c r="F8" s="10" t="s">
        <v>307</v>
      </c>
    </row>
    <row r="9" spans="1:6" x14ac:dyDescent="0.55000000000000004">
      <c r="A9">
        <v>6</v>
      </c>
      <c r="B9" s="10" t="s">
        <v>314</v>
      </c>
      <c r="C9">
        <v>0</v>
      </c>
      <c r="D9">
        <v>0</v>
      </c>
      <c r="E9" s="10" t="s">
        <v>306</v>
      </c>
      <c r="F9" s="10" t="s">
        <v>307</v>
      </c>
    </row>
    <row r="10" spans="1:6" x14ac:dyDescent="0.55000000000000004">
      <c r="A10">
        <v>7</v>
      </c>
      <c r="B10" s="10" t="s">
        <v>314</v>
      </c>
      <c r="C10">
        <v>0</v>
      </c>
      <c r="D10">
        <v>0</v>
      </c>
      <c r="E10" s="10" t="s">
        <v>306</v>
      </c>
      <c r="F10" s="10" t="s">
        <v>307</v>
      </c>
    </row>
    <row r="11" spans="1:6" x14ac:dyDescent="0.55000000000000004">
      <c r="A11">
        <v>8</v>
      </c>
      <c r="B11" s="10" t="s">
        <v>314</v>
      </c>
      <c r="C11">
        <v>0</v>
      </c>
      <c r="D11">
        <v>0</v>
      </c>
      <c r="E11" s="10" t="s">
        <v>306</v>
      </c>
      <c r="F11" s="10" t="s">
        <v>307</v>
      </c>
    </row>
    <row r="12" spans="1:6" x14ac:dyDescent="0.55000000000000004">
      <c r="A12">
        <v>9</v>
      </c>
      <c r="B12" s="10" t="s">
        <v>314</v>
      </c>
      <c r="C12">
        <v>0</v>
      </c>
      <c r="D12">
        <v>0</v>
      </c>
      <c r="E12" s="10" t="s">
        <v>306</v>
      </c>
      <c r="F12" s="10" t="s">
        <v>307</v>
      </c>
    </row>
    <row r="13" spans="1:6" x14ac:dyDescent="0.55000000000000004">
      <c r="A13">
        <v>10</v>
      </c>
      <c r="B13" s="10" t="s">
        <v>314</v>
      </c>
      <c r="C13">
        <v>0</v>
      </c>
      <c r="D13">
        <v>0</v>
      </c>
      <c r="E13" s="10" t="s">
        <v>306</v>
      </c>
      <c r="F13" s="10" t="s">
        <v>307</v>
      </c>
    </row>
    <row r="14" spans="1:6" x14ac:dyDescent="0.55000000000000004">
      <c r="A14">
        <v>11</v>
      </c>
      <c r="B14" s="10" t="s">
        <v>314</v>
      </c>
      <c r="C14">
        <v>0</v>
      </c>
      <c r="D14">
        <v>0</v>
      </c>
      <c r="E14" s="10" t="s">
        <v>306</v>
      </c>
      <c r="F14" s="10" t="s">
        <v>307</v>
      </c>
    </row>
    <row r="15" spans="1:6" x14ac:dyDescent="0.55000000000000004">
      <c r="A15">
        <v>12</v>
      </c>
      <c r="B15" s="10" t="s">
        <v>314</v>
      </c>
      <c r="C15">
        <v>0</v>
      </c>
      <c r="D15">
        <v>0</v>
      </c>
      <c r="E15" s="10" t="s">
        <v>306</v>
      </c>
      <c r="F15" s="10" t="s">
        <v>307</v>
      </c>
    </row>
    <row r="16" spans="1:6" x14ac:dyDescent="0.55000000000000004">
      <c r="A16">
        <v>13</v>
      </c>
      <c r="B16" s="10" t="s">
        <v>314</v>
      </c>
      <c r="C16">
        <v>0</v>
      </c>
      <c r="D16">
        <v>0</v>
      </c>
      <c r="E16" s="10" t="s">
        <v>306</v>
      </c>
      <c r="F16" s="10" t="s">
        <v>307</v>
      </c>
    </row>
    <row r="17" spans="1:6" x14ac:dyDescent="0.55000000000000004">
      <c r="A17">
        <v>14</v>
      </c>
      <c r="B17" s="10" t="s">
        <v>314</v>
      </c>
      <c r="C17">
        <v>0</v>
      </c>
      <c r="D17">
        <v>0</v>
      </c>
      <c r="E17" s="10" t="s">
        <v>306</v>
      </c>
      <c r="F17" s="10" t="s">
        <v>307</v>
      </c>
    </row>
    <row r="18" spans="1:6" x14ac:dyDescent="0.55000000000000004">
      <c r="A18">
        <v>15</v>
      </c>
      <c r="B18" s="10" t="s">
        <v>314</v>
      </c>
      <c r="C18">
        <v>0</v>
      </c>
      <c r="D18">
        <v>0</v>
      </c>
      <c r="E18" s="10" t="s">
        <v>306</v>
      </c>
      <c r="F18" s="10" t="s">
        <v>307</v>
      </c>
    </row>
    <row r="19" spans="1:6" x14ac:dyDescent="0.55000000000000004">
      <c r="A19">
        <v>16</v>
      </c>
      <c r="B19" s="10" t="s">
        <v>314</v>
      </c>
      <c r="C19">
        <v>0</v>
      </c>
      <c r="D19">
        <v>0</v>
      </c>
      <c r="E19" s="10" t="s">
        <v>306</v>
      </c>
      <c r="F19" s="10" t="s">
        <v>307</v>
      </c>
    </row>
    <row r="20" spans="1:6" x14ac:dyDescent="0.55000000000000004">
      <c r="A20">
        <v>17</v>
      </c>
      <c r="B20" s="10" t="s">
        <v>314</v>
      </c>
      <c r="C20">
        <v>0</v>
      </c>
      <c r="D20">
        <v>0</v>
      </c>
      <c r="E20" s="10" t="s">
        <v>306</v>
      </c>
      <c r="F20" s="10" t="s">
        <v>307</v>
      </c>
    </row>
    <row r="21" spans="1:6" x14ac:dyDescent="0.55000000000000004">
      <c r="A21">
        <v>18</v>
      </c>
      <c r="B21" s="10" t="s">
        <v>314</v>
      </c>
      <c r="C21">
        <v>0</v>
      </c>
      <c r="D21">
        <v>0</v>
      </c>
      <c r="E21" s="10" t="s">
        <v>306</v>
      </c>
      <c r="F21" s="10" t="s">
        <v>307</v>
      </c>
    </row>
    <row r="22" spans="1:6" x14ac:dyDescent="0.55000000000000004">
      <c r="A22">
        <v>19</v>
      </c>
      <c r="B22" s="10" t="s">
        <v>314</v>
      </c>
      <c r="C22">
        <v>0</v>
      </c>
      <c r="D22">
        <v>0</v>
      </c>
      <c r="E22" s="10" t="s">
        <v>306</v>
      </c>
      <c r="F22" s="10" t="s">
        <v>307</v>
      </c>
    </row>
    <row r="23" spans="1:6" x14ac:dyDescent="0.55000000000000004">
      <c r="A23">
        <v>20</v>
      </c>
      <c r="B23" s="10" t="s">
        <v>314</v>
      </c>
      <c r="C23">
        <v>0</v>
      </c>
      <c r="D23">
        <v>0</v>
      </c>
      <c r="E23" s="10" t="s">
        <v>306</v>
      </c>
      <c r="F23" s="10" t="s">
        <v>307</v>
      </c>
    </row>
    <row r="24" spans="1:6" x14ac:dyDescent="0.55000000000000004">
      <c r="A24">
        <v>21</v>
      </c>
      <c r="B24" s="10" t="s">
        <v>314</v>
      </c>
      <c r="C24">
        <v>0</v>
      </c>
      <c r="D24">
        <v>0</v>
      </c>
      <c r="E24" s="10" t="s">
        <v>306</v>
      </c>
      <c r="F24" s="10" t="s">
        <v>307</v>
      </c>
    </row>
    <row r="25" spans="1:6" x14ac:dyDescent="0.55000000000000004">
      <c r="A25">
        <v>22</v>
      </c>
      <c r="B25" s="10" t="s">
        <v>314</v>
      </c>
      <c r="C25">
        <v>0</v>
      </c>
      <c r="D25">
        <v>0</v>
      </c>
      <c r="E25" s="10" t="s">
        <v>306</v>
      </c>
      <c r="F25" s="10" t="s">
        <v>307</v>
      </c>
    </row>
    <row r="26" spans="1:6" x14ac:dyDescent="0.55000000000000004">
      <c r="A26">
        <v>23</v>
      </c>
      <c r="B26" s="10" t="s">
        <v>314</v>
      </c>
      <c r="C26">
        <v>0</v>
      </c>
      <c r="D26">
        <v>0</v>
      </c>
      <c r="E26" s="10" t="s">
        <v>306</v>
      </c>
      <c r="F26" s="10" t="s">
        <v>307</v>
      </c>
    </row>
    <row r="27" spans="1:6" x14ac:dyDescent="0.55000000000000004">
      <c r="A27">
        <v>24</v>
      </c>
      <c r="B27" s="10" t="s">
        <v>314</v>
      </c>
      <c r="C27">
        <v>0</v>
      </c>
      <c r="D27">
        <v>0</v>
      </c>
      <c r="E27" s="10" t="s">
        <v>306</v>
      </c>
      <c r="F27" s="10" t="s">
        <v>307</v>
      </c>
    </row>
    <row r="28" spans="1:6" x14ac:dyDescent="0.55000000000000004">
      <c r="A28">
        <v>25</v>
      </c>
      <c r="B28" s="10" t="s">
        <v>314</v>
      </c>
      <c r="C28">
        <v>0</v>
      </c>
      <c r="D28">
        <v>0</v>
      </c>
      <c r="E28" s="10" t="s">
        <v>306</v>
      </c>
      <c r="F28" s="10" t="s">
        <v>307</v>
      </c>
    </row>
    <row r="29" spans="1:6" x14ac:dyDescent="0.55000000000000004">
      <c r="A29">
        <v>26</v>
      </c>
      <c r="B29" s="10" t="s">
        <v>314</v>
      </c>
      <c r="C29">
        <v>0</v>
      </c>
      <c r="D29">
        <v>0</v>
      </c>
      <c r="E29" s="10" t="s">
        <v>306</v>
      </c>
      <c r="F29" s="10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A30" sqref="A30:XFD38"/>
    </sheetView>
  </sheetViews>
  <sheetFormatPr baseColWidth="10" defaultColWidth="9.15625" defaultRowHeight="14.4" x14ac:dyDescent="0.55000000000000004"/>
  <cols>
    <col min="1" max="1" width="3.41796875" bestFit="1" customWidth="1"/>
    <col min="2" max="2" width="29.578125" bestFit="1" customWidth="1"/>
    <col min="3" max="3" width="27.68359375" bestFit="1" customWidth="1"/>
    <col min="4" max="4" width="26.68359375" bestFit="1" customWidth="1"/>
    <col min="5" max="5" width="32" bestFit="1" customWidth="1"/>
    <col min="6" max="6" width="27.68359375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55000000000000004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55000000000000004">
      <c r="A4">
        <v>1</v>
      </c>
      <c r="B4" t="s">
        <v>316</v>
      </c>
      <c r="C4">
        <v>0</v>
      </c>
      <c r="D4">
        <v>0</v>
      </c>
      <c r="E4" t="s">
        <v>306</v>
      </c>
      <c r="F4" t="s">
        <v>302</v>
      </c>
    </row>
    <row r="5" spans="1:6" x14ac:dyDescent="0.55000000000000004">
      <c r="A5">
        <v>2</v>
      </c>
      <c r="B5" s="14" t="s">
        <v>316</v>
      </c>
      <c r="C5" s="6">
        <v>0</v>
      </c>
      <c r="D5" s="6">
        <v>0</v>
      </c>
      <c r="E5" s="10" t="s">
        <v>306</v>
      </c>
      <c r="F5" s="10" t="s">
        <v>302</v>
      </c>
    </row>
    <row r="6" spans="1:6" x14ac:dyDescent="0.55000000000000004">
      <c r="A6">
        <v>3</v>
      </c>
      <c r="B6" s="14" t="s">
        <v>316</v>
      </c>
      <c r="C6" s="6">
        <v>0</v>
      </c>
      <c r="D6" s="6">
        <v>0</v>
      </c>
      <c r="E6" s="10" t="s">
        <v>306</v>
      </c>
      <c r="F6" s="10" t="s">
        <v>302</v>
      </c>
    </row>
    <row r="7" spans="1:6" x14ac:dyDescent="0.55000000000000004">
      <c r="A7">
        <v>4</v>
      </c>
      <c r="B7" s="14" t="s">
        <v>316</v>
      </c>
      <c r="C7" s="6">
        <v>0</v>
      </c>
      <c r="D7" s="6">
        <v>0</v>
      </c>
      <c r="E7" s="10" t="s">
        <v>306</v>
      </c>
      <c r="F7" s="10" t="s">
        <v>302</v>
      </c>
    </row>
    <row r="8" spans="1:6" x14ac:dyDescent="0.55000000000000004">
      <c r="A8">
        <v>5</v>
      </c>
      <c r="B8" s="14" t="s">
        <v>316</v>
      </c>
      <c r="C8" s="6">
        <v>0</v>
      </c>
      <c r="D8" s="6">
        <v>0</v>
      </c>
      <c r="E8" s="10" t="s">
        <v>306</v>
      </c>
      <c r="F8" s="10" t="s">
        <v>302</v>
      </c>
    </row>
    <row r="9" spans="1:6" x14ac:dyDescent="0.55000000000000004">
      <c r="A9">
        <v>6</v>
      </c>
      <c r="B9" s="14" t="s">
        <v>316</v>
      </c>
      <c r="C9" s="6">
        <v>0</v>
      </c>
      <c r="D9" s="6">
        <v>0</v>
      </c>
      <c r="E9" s="10" t="s">
        <v>306</v>
      </c>
      <c r="F9" s="10" t="s">
        <v>302</v>
      </c>
    </row>
    <row r="10" spans="1:6" x14ac:dyDescent="0.55000000000000004">
      <c r="A10">
        <v>7</v>
      </c>
      <c r="B10" s="14" t="s">
        <v>316</v>
      </c>
      <c r="C10" s="6">
        <v>0</v>
      </c>
      <c r="D10" s="6">
        <v>0</v>
      </c>
      <c r="E10" s="10" t="s">
        <v>306</v>
      </c>
      <c r="F10" s="10" t="s">
        <v>302</v>
      </c>
    </row>
    <row r="11" spans="1:6" x14ac:dyDescent="0.55000000000000004">
      <c r="A11">
        <v>8</v>
      </c>
      <c r="B11" s="14" t="s">
        <v>316</v>
      </c>
      <c r="C11" s="6">
        <v>0</v>
      </c>
      <c r="D11" s="6">
        <v>0</v>
      </c>
      <c r="E11" s="10" t="s">
        <v>306</v>
      </c>
      <c r="F11" s="10" t="s">
        <v>302</v>
      </c>
    </row>
    <row r="12" spans="1:6" x14ac:dyDescent="0.55000000000000004">
      <c r="A12">
        <v>9</v>
      </c>
      <c r="B12" s="14" t="s">
        <v>316</v>
      </c>
      <c r="C12" s="6">
        <v>0</v>
      </c>
      <c r="D12" s="6">
        <v>0</v>
      </c>
      <c r="E12" s="10" t="s">
        <v>306</v>
      </c>
      <c r="F12" s="10" t="s">
        <v>302</v>
      </c>
    </row>
    <row r="13" spans="1:6" x14ac:dyDescent="0.55000000000000004">
      <c r="A13">
        <v>10</v>
      </c>
      <c r="B13" s="14" t="s">
        <v>316</v>
      </c>
      <c r="C13" s="6">
        <v>0</v>
      </c>
      <c r="D13" s="6">
        <v>0</v>
      </c>
      <c r="E13" s="10" t="s">
        <v>306</v>
      </c>
      <c r="F13" s="10" t="s">
        <v>302</v>
      </c>
    </row>
    <row r="14" spans="1:6" x14ac:dyDescent="0.55000000000000004">
      <c r="A14">
        <v>11</v>
      </c>
      <c r="B14" s="14" t="s">
        <v>316</v>
      </c>
      <c r="C14" s="6">
        <v>0</v>
      </c>
      <c r="D14" s="6">
        <v>0</v>
      </c>
      <c r="E14" s="10" t="s">
        <v>306</v>
      </c>
      <c r="F14" s="10" t="s">
        <v>302</v>
      </c>
    </row>
    <row r="15" spans="1:6" x14ac:dyDescent="0.55000000000000004">
      <c r="A15">
        <v>12</v>
      </c>
      <c r="B15" s="14" t="s">
        <v>316</v>
      </c>
      <c r="C15" s="6">
        <v>0</v>
      </c>
      <c r="D15" s="6">
        <v>0</v>
      </c>
      <c r="E15" s="10" t="s">
        <v>306</v>
      </c>
      <c r="F15" s="10" t="s">
        <v>302</v>
      </c>
    </row>
    <row r="16" spans="1:6" x14ac:dyDescent="0.55000000000000004">
      <c r="A16">
        <v>13</v>
      </c>
      <c r="B16" s="14" t="s">
        <v>316</v>
      </c>
      <c r="C16" s="6">
        <v>0</v>
      </c>
      <c r="D16" s="6">
        <v>0</v>
      </c>
      <c r="E16" s="10" t="s">
        <v>306</v>
      </c>
      <c r="F16" s="10" t="s">
        <v>302</v>
      </c>
    </row>
    <row r="17" spans="1:6" x14ac:dyDescent="0.55000000000000004">
      <c r="A17">
        <v>14</v>
      </c>
      <c r="B17" s="14" t="s">
        <v>316</v>
      </c>
      <c r="C17" s="6">
        <v>0</v>
      </c>
      <c r="D17" s="6">
        <v>0</v>
      </c>
      <c r="E17" s="10" t="s">
        <v>306</v>
      </c>
      <c r="F17" s="10" t="s">
        <v>302</v>
      </c>
    </row>
    <row r="18" spans="1:6" x14ac:dyDescent="0.55000000000000004">
      <c r="A18">
        <v>15</v>
      </c>
      <c r="B18" s="14" t="s">
        <v>316</v>
      </c>
      <c r="C18" s="6">
        <v>0</v>
      </c>
      <c r="D18" s="6">
        <v>0</v>
      </c>
      <c r="E18" s="10" t="s">
        <v>306</v>
      </c>
      <c r="F18" s="10" t="s">
        <v>302</v>
      </c>
    </row>
    <row r="19" spans="1:6" x14ac:dyDescent="0.55000000000000004">
      <c r="A19">
        <v>16</v>
      </c>
      <c r="B19" s="14" t="s">
        <v>316</v>
      </c>
      <c r="C19" s="6">
        <v>0</v>
      </c>
      <c r="D19" s="6">
        <v>0</v>
      </c>
      <c r="E19" s="10" t="s">
        <v>306</v>
      </c>
      <c r="F19" s="10" t="s">
        <v>302</v>
      </c>
    </row>
    <row r="20" spans="1:6" x14ac:dyDescent="0.55000000000000004">
      <c r="A20">
        <v>17</v>
      </c>
      <c r="B20" s="14" t="s">
        <v>316</v>
      </c>
      <c r="C20" s="6">
        <v>0</v>
      </c>
      <c r="D20" s="6">
        <v>0</v>
      </c>
      <c r="E20" s="10" t="s">
        <v>306</v>
      </c>
      <c r="F20" s="10" t="s">
        <v>302</v>
      </c>
    </row>
    <row r="21" spans="1:6" x14ac:dyDescent="0.55000000000000004">
      <c r="A21">
        <v>18</v>
      </c>
      <c r="B21" s="14" t="s">
        <v>316</v>
      </c>
      <c r="C21" s="6">
        <v>0</v>
      </c>
      <c r="D21" s="6">
        <v>0</v>
      </c>
      <c r="E21" s="10" t="s">
        <v>306</v>
      </c>
      <c r="F21" s="10" t="s">
        <v>302</v>
      </c>
    </row>
    <row r="22" spans="1:6" x14ac:dyDescent="0.55000000000000004">
      <c r="A22">
        <v>19</v>
      </c>
      <c r="B22" s="14" t="s">
        <v>316</v>
      </c>
      <c r="C22" s="6">
        <v>0</v>
      </c>
      <c r="D22" s="6">
        <v>0</v>
      </c>
      <c r="E22" s="10" t="s">
        <v>306</v>
      </c>
      <c r="F22" s="10" t="s">
        <v>302</v>
      </c>
    </row>
    <row r="23" spans="1:6" x14ac:dyDescent="0.55000000000000004">
      <c r="A23">
        <v>20</v>
      </c>
      <c r="B23" s="14" t="s">
        <v>316</v>
      </c>
      <c r="C23" s="6">
        <v>0</v>
      </c>
      <c r="D23" s="6">
        <v>0</v>
      </c>
      <c r="E23" s="10" t="s">
        <v>306</v>
      </c>
      <c r="F23" s="10" t="s">
        <v>302</v>
      </c>
    </row>
    <row r="24" spans="1:6" x14ac:dyDescent="0.55000000000000004">
      <c r="A24">
        <v>21</v>
      </c>
      <c r="B24" s="14" t="s">
        <v>316</v>
      </c>
      <c r="C24" s="6">
        <v>0</v>
      </c>
      <c r="D24" s="6">
        <v>0</v>
      </c>
      <c r="E24" s="10" t="s">
        <v>306</v>
      </c>
      <c r="F24" s="10" t="s">
        <v>302</v>
      </c>
    </row>
    <row r="25" spans="1:6" x14ac:dyDescent="0.55000000000000004">
      <c r="A25">
        <v>22</v>
      </c>
      <c r="B25" s="14" t="s">
        <v>316</v>
      </c>
      <c r="C25" s="6">
        <v>0</v>
      </c>
      <c r="D25" s="6">
        <v>0</v>
      </c>
      <c r="E25" s="10" t="s">
        <v>306</v>
      </c>
      <c r="F25" s="10" t="s">
        <v>302</v>
      </c>
    </row>
    <row r="26" spans="1:6" x14ac:dyDescent="0.55000000000000004">
      <c r="A26">
        <v>23</v>
      </c>
      <c r="B26" s="14" t="s">
        <v>316</v>
      </c>
      <c r="C26" s="6">
        <v>0</v>
      </c>
      <c r="D26" s="6">
        <v>0</v>
      </c>
      <c r="E26" s="10" t="s">
        <v>306</v>
      </c>
      <c r="F26" s="10" t="s">
        <v>302</v>
      </c>
    </row>
    <row r="27" spans="1:6" x14ac:dyDescent="0.55000000000000004">
      <c r="A27">
        <v>24</v>
      </c>
      <c r="B27" s="14" t="s">
        <v>316</v>
      </c>
      <c r="C27" s="6">
        <v>0</v>
      </c>
      <c r="D27" s="6">
        <v>0</v>
      </c>
      <c r="E27" s="10" t="s">
        <v>306</v>
      </c>
      <c r="F27" s="10" t="s">
        <v>302</v>
      </c>
    </row>
    <row r="28" spans="1:6" x14ac:dyDescent="0.55000000000000004">
      <c r="A28">
        <v>25</v>
      </c>
      <c r="B28" s="14" t="s">
        <v>316</v>
      </c>
      <c r="C28" s="6">
        <v>0</v>
      </c>
      <c r="D28" s="6">
        <v>0</v>
      </c>
      <c r="E28" s="10" t="s">
        <v>306</v>
      </c>
      <c r="F28" s="10" t="s">
        <v>302</v>
      </c>
    </row>
    <row r="29" spans="1:6" x14ac:dyDescent="0.55000000000000004">
      <c r="A29">
        <v>26</v>
      </c>
      <c r="B29" s="14" t="s">
        <v>316</v>
      </c>
      <c r="C29" s="6">
        <v>0</v>
      </c>
      <c r="D29" s="6">
        <v>0</v>
      </c>
      <c r="E29" s="10" t="s">
        <v>306</v>
      </c>
      <c r="F29" s="10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G3" sqref="G1:X1048576"/>
    </sheetView>
  </sheetViews>
  <sheetFormatPr baseColWidth="10" defaultColWidth="9.15625" defaultRowHeight="14.4" x14ac:dyDescent="0.55000000000000004"/>
  <cols>
    <col min="1" max="1" width="3.41796875" bestFit="1" customWidth="1"/>
    <col min="2" max="2" width="33.41796875" bestFit="1" customWidth="1"/>
    <col min="3" max="3" width="31.41796875" bestFit="1" customWidth="1"/>
    <col min="4" max="4" width="30.578125" bestFit="1" customWidth="1"/>
    <col min="5" max="5" width="35.83984375" bestFit="1" customWidth="1"/>
    <col min="6" max="6" width="31.578125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55000000000000004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7" customFormat="1" x14ac:dyDescent="0.55000000000000004">
      <c r="A4" s="7">
        <v>1</v>
      </c>
      <c r="B4" s="7" t="s">
        <v>292</v>
      </c>
      <c r="C4" s="7">
        <v>0</v>
      </c>
      <c r="D4" s="7">
        <v>0</v>
      </c>
      <c r="E4" s="7" t="s">
        <v>306</v>
      </c>
      <c r="F4" s="7">
        <v>0</v>
      </c>
    </row>
    <row r="5" spans="1:6" s="7" customFormat="1" x14ac:dyDescent="0.55000000000000004">
      <c r="A5" s="7">
        <v>2</v>
      </c>
      <c r="B5" s="7" t="s">
        <v>292</v>
      </c>
      <c r="C5" s="7">
        <v>0</v>
      </c>
      <c r="D5" s="7">
        <v>0</v>
      </c>
      <c r="E5" s="7" t="s">
        <v>306</v>
      </c>
      <c r="F5" s="7">
        <v>0</v>
      </c>
    </row>
    <row r="6" spans="1:6" s="7" customFormat="1" x14ac:dyDescent="0.55000000000000004">
      <c r="A6" s="7">
        <v>3</v>
      </c>
      <c r="B6" s="7" t="s">
        <v>292</v>
      </c>
      <c r="C6" s="7">
        <v>0</v>
      </c>
      <c r="D6" s="7">
        <v>0</v>
      </c>
      <c r="E6" s="7" t="s">
        <v>306</v>
      </c>
      <c r="F6" s="7">
        <v>0</v>
      </c>
    </row>
    <row r="7" spans="1:6" s="7" customFormat="1" x14ac:dyDescent="0.55000000000000004">
      <c r="A7" s="7">
        <v>4</v>
      </c>
      <c r="B7" s="7" t="s">
        <v>292</v>
      </c>
      <c r="C7" s="7">
        <v>0</v>
      </c>
      <c r="D7" s="7">
        <v>0</v>
      </c>
      <c r="E7" s="7" t="s">
        <v>306</v>
      </c>
      <c r="F7" s="7">
        <v>0</v>
      </c>
    </row>
    <row r="8" spans="1:6" s="7" customFormat="1" x14ac:dyDescent="0.55000000000000004">
      <c r="A8" s="7">
        <v>5</v>
      </c>
      <c r="B8" s="7" t="s">
        <v>292</v>
      </c>
      <c r="C8" s="7">
        <v>0</v>
      </c>
      <c r="D8" s="7">
        <v>0</v>
      </c>
      <c r="E8" s="7" t="s">
        <v>306</v>
      </c>
      <c r="F8" s="7">
        <v>0</v>
      </c>
    </row>
    <row r="9" spans="1:6" s="7" customFormat="1" x14ac:dyDescent="0.55000000000000004">
      <c r="A9" s="7">
        <v>6</v>
      </c>
      <c r="B9" s="7" t="s">
        <v>292</v>
      </c>
      <c r="C9" s="7">
        <v>0</v>
      </c>
      <c r="D9" s="7">
        <v>0</v>
      </c>
      <c r="E9" s="7" t="s">
        <v>306</v>
      </c>
      <c r="F9" s="7">
        <v>0</v>
      </c>
    </row>
    <row r="10" spans="1:6" s="7" customFormat="1" x14ac:dyDescent="0.55000000000000004">
      <c r="A10" s="7">
        <v>7</v>
      </c>
      <c r="B10" s="7" t="s">
        <v>292</v>
      </c>
      <c r="C10" s="7">
        <v>0</v>
      </c>
      <c r="D10" s="7">
        <v>0</v>
      </c>
      <c r="E10" s="7" t="s">
        <v>306</v>
      </c>
      <c r="F10" s="7">
        <v>0</v>
      </c>
    </row>
    <row r="11" spans="1:6" s="7" customFormat="1" x14ac:dyDescent="0.55000000000000004">
      <c r="A11" s="7">
        <v>8</v>
      </c>
      <c r="B11" s="7" t="s">
        <v>292</v>
      </c>
      <c r="C11" s="7">
        <v>0</v>
      </c>
      <c r="D11" s="7">
        <v>0</v>
      </c>
      <c r="E11" s="7" t="s">
        <v>306</v>
      </c>
      <c r="F11" s="7">
        <v>0</v>
      </c>
    </row>
    <row r="12" spans="1:6" s="7" customFormat="1" x14ac:dyDescent="0.55000000000000004">
      <c r="A12" s="7">
        <v>9</v>
      </c>
      <c r="B12" s="7" t="s">
        <v>292</v>
      </c>
      <c r="C12" s="7">
        <v>0</v>
      </c>
      <c r="D12" s="7">
        <v>0</v>
      </c>
      <c r="E12" s="7" t="s">
        <v>306</v>
      </c>
      <c r="F12" s="7">
        <v>0</v>
      </c>
    </row>
    <row r="13" spans="1:6" s="7" customFormat="1" x14ac:dyDescent="0.55000000000000004">
      <c r="A13" s="7">
        <v>10</v>
      </c>
      <c r="B13" s="7" t="s">
        <v>292</v>
      </c>
      <c r="C13" s="7">
        <v>0</v>
      </c>
      <c r="D13" s="7">
        <v>0</v>
      </c>
      <c r="E13" s="7" t="s">
        <v>306</v>
      </c>
      <c r="F13" s="7">
        <v>0</v>
      </c>
    </row>
    <row r="14" spans="1:6" s="7" customFormat="1" x14ac:dyDescent="0.55000000000000004">
      <c r="A14" s="7">
        <v>11</v>
      </c>
      <c r="B14" s="7" t="s">
        <v>292</v>
      </c>
      <c r="C14" s="7">
        <v>0</v>
      </c>
      <c r="D14" s="7">
        <v>0</v>
      </c>
      <c r="E14" s="7" t="s">
        <v>306</v>
      </c>
      <c r="F14" s="7">
        <v>0</v>
      </c>
    </row>
    <row r="15" spans="1:6" s="7" customFormat="1" x14ac:dyDescent="0.55000000000000004">
      <c r="A15" s="7">
        <v>12</v>
      </c>
      <c r="B15" s="7" t="s">
        <v>292</v>
      </c>
      <c r="C15" s="7">
        <v>0</v>
      </c>
      <c r="D15" s="7">
        <v>0</v>
      </c>
      <c r="E15" s="7" t="s">
        <v>306</v>
      </c>
      <c r="F15" s="7">
        <v>0</v>
      </c>
    </row>
    <row r="16" spans="1:6" s="7" customFormat="1" x14ac:dyDescent="0.55000000000000004">
      <c r="A16" s="7">
        <v>13</v>
      </c>
      <c r="B16" s="7" t="s">
        <v>292</v>
      </c>
      <c r="C16" s="7">
        <v>0</v>
      </c>
      <c r="D16" s="7">
        <v>0</v>
      </c>
      <c r="E16" s="7" t="s">
        <v>306</v>
      </c>
      <c r="F16" s="7">
        <v>0</v>
      </c>
    </row>
    <row r="17" spans="1:6" s="7" customFormat="1" x14ac:dyDescent="0.55000000000000004">
      <c r="A17" s="7">
        <v>14</v>
      </c>
      <c r="B17" s="7" t="s">
        <v>292</v>
      </c>
      <c r="C17" s="7">
        <v>0</v>
      </c>
      <c r="D17" s="7">
        <v>0</v>
      </c>
      <c r="E17" s="7" t="s">
        <v>306</v>
      </c>
      <c r="F17" s="7">
        <v>0</v>
      </c>
    </row>
    <row r="18" spans="1:6" s="7" customFormat="1" x14ac:dyDescent="0.55000000000000004">
      <c r="A18" s="7">
        <v>15</v>
      </c>
      <c r="B18" s="7" t="s">
        <v>292</v>
      </c>
      <c r="C18" s="7">
        <v>0</v>
      </c>
      <c r="D18" s="7">
        <v>0</v>
      </c>
      <c r="E18" s="7" t="s">
        <v>306</v>
      </c>
      <c r="F18" s="7">
        <v>0</v>
      </c>
    </row>
    <row r="19" spans="1:6" s="7" customFormat="1" x14ac:dyDescent="0.55000000000000004">
      <c r="A19" s="7">
        <v>16</v>
      </c>
      <c r="B19" s="7" t="s">
        <v>292</v>
      </c>
      <c r="C19" s="7">
        <v>0</v>
      </c>
      <c r="D19" s="7">
        <v>0</v>
      </c>
      <c r="E19" s="7" t="s">
        <v>306</v>
      </c>
      <c r="F19" s="7">
        <v>0</v>
      </c>
    </row>
    <row r="20" spans="1:6" s="7" customFormat="1" x14ac:dyDescent="0.55000000000000004">
      <c r="A20" s="7">
        <v>17</v>
      </c>
      <c r="B20" s="7" t="s">
        <v>292</v>
      </c>
      <c r="C20" s="7">
        <v>0</v>
      </c>
      <c r="D20" s="7">
        <v>0</v>
      </c>
      <c r="E20" s="7" t="s">
        <v>306</v>
      </c>
      <c r="F20" s="7">
        <v>0</v>
      </c>
    </row>
    <row r="21" spans="1:6" s="7" customFormat="1" x14ac:dyDescent="0.55000000000000004">
      <c r="A21" s="7">
        <v>18</v>
      </c>
      <c r="B21" s="7" t="s">
        <v>292</v>
      </c>
      <c r="C21" s="7">
        <v>0</v>
      </c>
      <c r="D21" s="7">
        <v>0</v>
      </c>
      <c r="E21" s="7" t="s">
        <v>306</v>
      </c>
      <c r="F21" s="7">
        <v>0</v>
      </c>
    </row>
    <row r="22" spans="1:6" s="7" customFormat="1" x14ac:dyDescent="0.55000000000000004">
      <c r="A22" s="7">
        <v>19</v>
      </c>
      <c r="B22" s="7" t="s">
        <v>292</v>
      </c>
      <c r="C22" s="7">
        <v>0</v>
      </c>
      <c r="D22" s="7">
        <v>0</v>
      </c>
      <c r="E22" s="7" t="s">
        <v>306</v>
      </c>
      <c r="F22" s="7">
        <v>0</v>
      </c>
    </row>
    <row r="23" spans="1:6" s="7" customFormat="1" x14ac:dyDescent="0.55000000000000004">
      <c r="A23" s="7">
        <v>20</v>
      </c>
      <c r="B23" s="7" t="s">
        <v>292</v>
      </c>
      <c r="C23" s="7">
        <v>0</v>
      </c>
      <c r="D23" s="7">
        <v>0</v>
      </c>
      <c r="E23" s="7" t="s">
        <v>306</v>
      </c>
      <c r="F23" s="7">
        <v>0</v>
      </c>
    </row>
    <row r="24" spans="1:6" s="7" customFormat="1" x14ac:dyDescent="0.55000000000000004">
      <c r="A24" s="7">
        <v>21</v>
      </c>
      <c r="B24" s="7" t="s">
        <v>292</v>
      </c>
      <c r="C24" s="7">
        <v>0</v>
      </c>
      <c r="D24" s="7">
        <v>0</v>
      </c>
      <c r="E24" s="7" t="s">
        <v>306</v>
      </c>
      <c r="F24" s="7">
        <v>0</v>
      </c>
    </row>
    <row r="25" spans="1:6" s="7" customFormat="1" x14ac:dyDescent="0.55000000000000004">
      <c r="A25" s="7">
        <v>22</v>
      </c>
      <c r="B25" s="7" t="s">
        <v>292</v>
      </c>
      <c r="C25" s="7">
        <v>0</v>
      </c>
      <c r="D25" s="7">
        <v>0</v>
      </c>
      <c r="E25" s="7" t="s">
        <v>306</v>
      </c>
      <c r="F25" s="7">
        <v>0</v>
      </c>
    </row>
    <row r="26" spans="1:6" s="7" customFormat="1" x14ac:dyDescent="0.55000000000000004">
      <c r="A26" s="7">
        <v>23</v>
      </c>
      <c r="B26" s="7" t="s">
        <v>292</v>
      </c>
      <c r="C26" s="7">
        <v>0</v>
      </c>
      <c r="D26" s="7">
        <v>0</v>
      </c>
      <c r="E26" s="7" t="s">
        <v>306</v>
      </c>
      <c r="F26" s="7">
        <v>0</v>
      </c>
    </row>
    <row r="27" spans="1:6" s="7" customFormat="1" x14ac:dyDescent="0.55000000000000004">
      <c r="A27" s="7">
        <v>24</v>
      </c>
      <c r="B27" s="7" t="s">
        <v>292</v>
      </c>
      <c r="C27" s="7">
        <v>0</v>
      </c>
      <c r="D27" s="7">
        <v>0</v>
      </c>
      <c r="E27" s="7" t="s">
        <v>306</v>
      </c>
      <c r="F27" s="7">
        <v>0</v>
      </c>
    </row>
    <row r="28" spans="1:6" s="7" customFormat="1" x14ac:dyDescent="0.55000000000000004">
      <c r="A28" s="7">
        <v>25</v>
      </c>
      <c r="B28" s="7" t="s">
        <v>292</v>
      </c>
      <c r="C28" s="7">
        <v>0</v>
      </c>
      <c r="D28" s="7">
        <v>0</v>
      </c>
      <c r="E28" s="7" t="s">
        <v>306</v>
      </c>
      <c r="F28" s="7">
        <v>0</v>
      </c>
    </row>
    <row r="29" spans="1:6" s="7" customFormat="1" x14ac:dyDescent="0.55000000000000004">
      <c r="A29" s="7">
        <v>26</v>
      </c>
      <c r="B29" s="7" t="s">
        <v>292</v>
      </c>
      <c r="C29" s="7">
        <v>0</v>
      </c>
      <c r="D29" s="7">
        <v>0</v>
      </c>
      <c r="E29" s="7" t="s">
        <v>306</v>
      </c>
      <c r="F29" s="7">
        <v>0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E3" workbookViewId="0">
      <selection activeCell="K19" sqref="K19"/>
    </sheetView>
  </sheetViews>
  <sheetFormatPr baseColWidth="10" defaultColWidth="9.15625" defaultRowHeight="14.4" x14ac:dyDescent="0.55000000000000004"/>
  <cols>
    <col min="1" max="1" width="3.41796875" bestFit="1" customWidth="1"/>
    <col min="2" max="2" width="43.41796875" bestFit="1" customWidth="1"/>
    <col min="3" max="3" width="41.578125" bestFit="1" customWidth="1"/>
    <col min="4" max="4" width="40.578125" bestFit="1" customWidth="1"/>
    <col min="5" max="5" width="46" bestFit="1" customWidth="1"/>
    <col min="6" max="6" width="41.68359375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55000000000000004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55000000000000004">
      <c r="A4">
        <v>1</v>
      </c>
      <c r="B4" s="7" t="s">
        <v>317</v>
      </c>
      <c r="C4" s="7">
        <v>550</v>
      </c>
      <c r="D4" s="7">
        <v>550</v>
      </c>
      <c r="E4" s="7" t="s">
        <v>306</v>
      </c>
      <c r="F4" s="7" t="s">
        <v>302</v>
      </c>
    </row>
    <row r="5" spans="1:6" s="8" customFormat="1" x14ac:dyDescent="0.55000000000000004">
      <c r="A5" s="16">
        <v>2</v>
      </c>
      <c r="B5" s="7" t="s">
        <v>317</v>
      </c>
      <c r="C5" s="7">
        <v>550</v>
      </c>
      <c r="D5" s="7">
        <v>550</v>
      </c>
      <c r="E5" s="7" t="s">
        <v>306</v>
      </c>
      <c r="F5" s="7" t="s">
        <v>302</v>
      </c>
    </row>
    <row r="6" spans="1:6" x14ac:dyDescent="0.55000000000000004">
      <c r="A6" s="16">
        <v>3</v>
      </c>
      <c r="B6" s="7" t="s">
        <v>317</v>
      </c>
      <c r="C6" s="7">
        <v>550</v>
      </c>
      <c r="D6" s="7">
        <v>550</v>
      </c>
      <c r="E6" s="7" t="s">
        <v>306</v>
      </c>
      <c r="F6" s="7" t="s">
        <v>302</v>
      </c>
    </row>
    <row r="7" spans="1:6" s="8" customFormat="1" x14ac:dyDescent="0.55000000000000004">
      <c r="A7" s="16">
        <v>4</v>
      </c>
      <c r="B7" s="7" t="s">
        <v>317</v>
      </c>
      <c r="C7" s="7">
        <v>550</v>
      </c>
      <c r="D7" s="7">
        <v>550</v>
      </c>
      <c r="E7" s="7" t="s">
        <v>306</v>
      </c>
      <c r="F7" s="7" t="s">
        <v>302</v>
      </c>
    </row>
    <row r="8" spans="1:6" x14ac:dyDescent="0.55000000000000004">
      <c r="A8" s="16">
        <v>5</v>
      </c>
      <c r="B8" s="7" t="s">
        <v>317</v>
      </c>
      <c r="C8" s="7">
        <v>550</v>
      </c>
      <c r="D8" s="7">
        <v>550</v>
      </c>
      <c r="E8" s="7" t="s">
        <v>306</v>
      </c>
      <c r="F8" s="7" t="s">
        <v>302</v>
      </c>
    </row>
    <row r="9" spans="1:6" s="8" customFormat="1" x14ac:dyDescent="0.55000000000000004">
      <c r="A9" s="16">
        <v>6</v>
      </c>
      <c r="B9" s="7" t="s">
        <v>317</v>
      </c>
      <c r="C9" s="7">
        <v>550</v>
      </c>
      <c r="D9" s="7">
        <v>550</v>
      </c>
      <c r="E9" s="7" t="s">
        <v>306</v>
      </c>
      <c r="F9" s="7" t="s">
        <v>302</v>
      </c>
    </row>
    <row r="10" spans="1:6" x14ac:dyDescent="0.55000000000000004">
      <c r="A10" s="16">
        <v>7</v>
      </c>
      <c r="B10" s="7" t="s">
        <v>317</v>
      </c>
      <c r="C10" s="7">
        <v>550</v>
      </c>
      <c r="D10" s="7">
        <v>550</v>
      </c>
      <c r="E10" s="7" t="s">
        <v>306</v>
      </c>
      <c r="F10" s="7" t="s">
        <v>302</v>
      </c>
    </row>
    <row r="11" spans="1:6" x14ac:dyDescent="0.55000000000000004">
      <c r="A11" s="16">
        <v>8</v>
      </c>
      <c r="B11" s="7" t="s">
        <v>317</v>
      </c>
      <c r="C11" s="7">
        <v>550</v>
      </c>
      <c r="D11" s="7">
        <v>550</v>
      </c>
      <c r="E11" s="7" t="s">
        <v>306</v>
      </c>
      <c r="F11" s="7" t="s">
        <v>302</v>
      </c>
    </row>
    <row r="12" spans="1:6" s="8" customFormat="1" x14ac:dyDescent="0.55000000000000004">
      <c r="A12" s="16">
        <v>9</v>
      </c>
      <c r="B12" s="7" t="s">
        <v>317</v>
      </c>
      <c r="C12" s="7">
        <v>550</v>
      </c>
      <c r="D12" s="7">
        <v>550</v>
      </c>
      <c r="E12" s="7" t="s">
        <v>306</v>
      </c>
      <c r="F12" s="7" t="s">
        <v>302</v>
      </c>
    </row>
    <row r="13" spans="1:6" x14ac:dyDescent="0.55000000000000004">
      <c r="A13" s="16">
        <v>10</v>
      </c>
      <c r="B13" s="7" t="s">
        <v>317</v>
      </c>
      <c r="C13" s="7">
        <v>550</v>
      </c>
      <c r="D13" s="7">
        <v>550</v>
      </c>
      <c r="E13" s="7" t="s">
        <v>306</v>
      </c>
      <c r="F13" s="7" t="s">
        <v>302</v>
      </c>
    </row>
    <row r="14" spans="1:6" s="8" customFormat="1" x14ac:dyDescent="0.55000000000000004">
      <c r="A14" s="16">
        <v>11</v>
      </c>
      <c r="B14" s="7" t="s">
        <v>317</v>
      </c>
      <c r="C14" s="7">
        <v>550</v>
      </c>
      <c r="D14" s="7">
        <v>550</v>
      </c>
      <c r="E14" s="7" t="s">
        <v>306</v>
      </c>
      <c r="F14" s="7" t="s">
        <v>302</v>
      </c>
    </row>
    <row r="15" spans="1:6" x14ac:dyDescent="0.55000000000000004">
      <c r="A15" s="16">
        <v>12</v>
      </c>
      <c r="B15" s="7" t="s">
        <v>317</v>
      </c>
      <c r="C15" s="7">
        <v>550</v>
      </c>
      <c r="D15" s="7">
        <v>550</v>
      </c>
      <c r="E15" s="7" t="s">
        <v>306</v>
      </c>
      <c r="F15" s="7" t="s">
        <v>302</v>
      </c>
    </row>
    <row r="16" spans="1:6" s="8" customFormat="1" x14ac:dyDescent="0.55000000000000004">
      <c r="A16" s="16">
        <v>13</v>
      </c>
      <c r="B16" s="7" t="s">
        <v>317</v>
      </c>
      <c r="C16" s="7">
        <v>550</v>
      </c>
      <c r="D16" s="7">
        <v>550</v>
      </c>
      <c r="E16" s="7" t="s">
        <v>306</v>
      </c>
      <c r="F16" s="7" t="s">
        <v>302</v>
      </c>
    </row>
    <row r="17" spans="1:6" x14ac:dyDescent="0.55000000000000004">
      <c r="A17" s="16">
        <v>14</v>
      </c>
      <c r="B17" s="7" t="s">
        <v>317</v>
      </c>
      <c r="C17" s="7">
        <v>550</v>
      </c>
      <c r="D17" s="7">
        <v>550</v>
      </c>
      <c r="E17" s="7" t="s">
        <v>306</v>
      </c>
      <c r="F17" s="7" t="s">
        <v>302</v>
      </c>
    </row>
    <row r="18" spans="1:6" s="8" customFormat="1" x14ac:dyDescent="0.55000000000000004">
      <c r="A18" s="16">
        <v>15</v>
      </c>
      <c r="B18" s="7" t="s">
        <v>317</v>
      </c>
      <c r="C18" s="7">
        <v>550</v>
      </c>
      <c r="D18" s="7">
        <v>550</v>
      </c>
      <c r="E18" s="7" t="s">
        <v>306</v>
      </c>
      <c r="F18" s="7" t="s">
        <v>302</v>
      </c>
    </row>
    <row r="19" spans="1:6" x14ac:dyDescent="0.55000000000000004">
      <c r="A19" s="16">
        <v>16</v>
      </c>
      <c r="B19" s="7" t="s">
        <v>317</v>
      </c>
      <c r="C19" s="7">
        <v>550</v>
      </c>
      <c r="D19" s="7">
        <v>550</v>
      </c>
      <c r="E19" s="7" t="s">
        <v>306</v>
      </c>
      <c r="F19" s="7" t="s">
        <v>302</v>
      </c>
    </row>
    <row r="20" spans="1:6" s="8" customFormat="1" x14ac:dyDescent="0.55000000000000004">
      <c r="A20" s="16">
        <v>17</v>
      </c>
      <c r="B20" s="7" t="s">
        <v>317</v>
      </c>
      <c r="C20" s="7">
        <v>550</v>
      </c>
      <c r="D20" s="7">
        <v>550</v>
      </c>
      <c r="E20" s="7" t="s">
        <v>306</v>
      </c>
      <c r="F20" s="7" t="s">
        <v>302</v>
      </c>
    </row>
    <row r="21" spans="1:6" x14ac:dyDescent="0.55000000000000004">
      <c r="A21" s="16">
        <v>18</v>
      </c>
      <c r="B21" s="7" t="s">
        <v>317</v>
      </c>
      <c r="C21" s="7">
        <v>550</v>
      </c>
      <c r="D21" s="7">
        <v>550</v>
      </c>
      <c r="E21" s="7" t="s">
        <v>306</v>
      </c>
      <c r="F21" s="7" t="s">
        <v>302</v>
      </c>
    </row>
    <row r="22" spans="1:6" s="8" customFormat="1" x14ac:dyDescent="0.55000000000000004">
      <c r="A22" s="16">
        <v>19</v>
      </c>
      <c r="B22" s="7" t="s">
        <v>317</v>
      </c>
      <c r="C22" s="7">
        <v>550</v>
      </c>
      <c r="D22" s="7">
        <v>550</v>
      </c>
      <c r="E22" s="7" t="s">
        <v>306</v>
      </c>
      <c r="F22" s="7" t="s">
        <v>302</v>
      </c>
    </row>
    <row r="23" spans="1:6" x14ac:dyDescent="0.55000000000000004">
      <c r="A23" s="16">
        <v>20</v>
      </c>
      <c r="B23" s="7" t="s">
        <v>317</v>
      </c>
      <c r="C23" s="7">
        <v>550</v>
      </c>
      <c r="D23" s="7">
        <v>550</v>
      </c>
      <c r="E23" s="7" t="s">
        <v>306</v>
      </c>
      <c r="F23" s="7" t="s">
        <v>302</v>
      </c>
    </row>
    <row r="24" spans="1:6" s="8" customFormat="1" x14ac:dyDescent="0.55000000000000004">
      <c r="A24" s="16">
        <v>21</v>
      </c>
      <c r="B24" s="7" t="s">
        <v>317</v>
      </c>
      <c r="C24" s="7">
        <v>550</v>
      </c>
      <c r="D24" s="7">
        <v>550</v>
      </c>
      <c r="E24" s="7" t="s">
        <v>306</v>
      </c>
      <c r="F24" s="7" t="s">
        <v>302</v>
      </c>
    </row>
    <row r="25" spans="1:6" x14ac:dyDescent="0.55000000000000004">
      <c r="A25" s="16">
        <v>22</v>
      </c>
      <c r="B25" s="7" t="s">
        <v>317</v>
      </c>
      <c r="C25" s="7">
        <v>550</v>
      </c>
      <c r="D25" s="7">
        <v>550</v>
      </c>
      <c r="E25" s="7" t="s">
        <v>306</v>
      </c>
      <c r="F25" s="7" t="s">
        <v>302</v>
      </c>
    </row>
    <row r="26" spans="1:6" s="8" customFormat="1" x14ac:dyDescent="0.55000000000000004">
      <c r="A26" s="16">
        <v>23</v>
      </c>
      <c r="B26" s="7" t="s">
        <v>317</v>
      </c>
      <c r="C26" s="7">
        <v>550</v>
      </c>
      <c r="D26" s="7">
        <v>550</v>
      </c>
      <c r="E26" s="7" t="s">
        <v>306</v>
      </c>
      <c r="F26" s="7" t="s">
        <v>302</v>
      </c>
    </row>
    <row r="27" spans="1:6" x14ac:dyDescent="0.55000000000000004">
      <c r="A27" s="16">
        <v>24</v>
      </c>
      <c r="B27" s="7" t="s">
        <v>317</v>
      </c>
      <c r="C27" s="7">
        <v>550</v>
      </c>
      <c r="D27" s="7">
        <v>550</v>
      </c>
      <c r="E27" s="7" t="s">
        <v>306</v>
      </c>
      <c r="F27" s="7" t="s">
        <v>302</v>
      </c>
    </row>
    <row r="28" spans="1:6" s="8" customFormat="1" x14ac:dyDescent="0.55000000000000004">
      <c r="A28" s="16">
        <v>25</v>
      </c>
      <c r="B28" s="7" t="s">
        <v>317</v>
      </c>
      <c r="C28" s="7">
        <v>550</v>
      </c>
      <c r="D28" s="7">
        <v>550</v>
      </c>
      <c r="E28" s="7" t="s">
        <v>306</v>
      </c>
      <c r="F28" s="7" t="s">
        <v>302</v>
      </c>
    </row>
    <row r="29" spans="1:6" x14ac:dyDescent="0.55000000000000004">
      <c r="A29" s="16">
        <v>26</v>
      </c>
      <c r="B29" s="7" t="s">
        <v>317</v>
      </c>
      <c r="C29" s="7">
        <v>550</v>
      </c>
      <c r="D29" s="7">
        <v>550</v>
      </c>
      <c r="E29" s="7" t="s">
        <v>306</v>
      </c>
      <c r="F29" s="7" t="s">
        <v>302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D3" workbookViewId="0">
      <selection activeCell="H17" sqref="H17"/>
    </sheetView>
  </sheetViews>
  <sheetFormatPr baseColWidth="10" defaultColWidth="9.15625" defaultRowHeight="14.4" x14ac:dyDescent="0.55000000000000004"/>
  <cols>
    <col min="1" max="1" width="3.41796875" bestFit="1" customWidth="1"/>
    <col min="2" max="2" width="49.26171875" bestFit="1" customWidth="1"/>
    <col min="3" max="3" width="47.41796875" bestFit="1" customWidth="1"/>
    <col min="4" max="4" width="46.41796875" bestFit="1" customWidth="1"/>
    <col min="5" max="5" width="51.83984375" bestFit="1" customWidth="1"/>
    <col min="6" max="6" width="47.578125" bestFit="1" customWidth="1"/>
  </cols>
  <sheetData>
    <row r="1" spans="1:6" hidden="1" x14ac:dyDescent="0.55000000000000004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55000000000000004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55000000000000004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55000000000000004">
      <c r="A4">
        <v>1</v>
      </c>
      <c r="B4" t="s">
        <v>315</v>
      </c>
      <c r="C4">
        <v>0</v>
      </c>
      <c r="D4">
        <v>0</v>
      </c>
      <c r="E4" t="s">
        <v>306</v>
      </c>
      <c r="F4" t="s">
        <v>307</v>
      </c>
    </row>
    <row r="5" spans="1:6" x14ac:dyDescent="0.55000000000000004">
      <c r="A5">
        <v>2</v>
      </c>
      <c r="B5" s="10" t="s">
        <v>315</v>
      </c>
      <c r="C5">
        <v>0</v>
      </c>
      <c r="D5">
        <v>0</v>
      </c>
      <c r="E5" s="10" t="s">
        <v>306</v>
      </c>
      <c r="F5" s="10" t="s">
        <v>307</v>
      </c>
    </row>
    <row r="6" spans="1:6" x14ac:dyDescent="0.55000000000000004">
      <c r="A6">
        <v>3</v>
      </c>
      <c r="B6" s="10" t="s">
        <v>315</v>
      </c>
      <c r="C6">
        <v>0</v>
      </c>
      <c r="D6">
        <v>0</v>
      </c>
      <c r="E6" s="10" t="s">
        <v>306</v>
      </c>
      <c r="F6" s="10" t="s">
        <v>307</v>
      </c>
    </row>
    <row r="7" spans="1:6" x14ac:dyDescent="0.55000000000000004">
      <c r="A7">
        <v>4</v>
      </c>
      <c r="B7" s="10" t="s">
        <v>315</v>
      </c>
      <c r="C7">
        <v>0</v>
      </c>
      <c r="D7">
        <v>0</v>
      </c>
      <c r="E7" s="10" t="s">
        <v>306</v>
      </c>
      <c r="F7" s="10" t="s">
        <v>307</v>
      </c>
    </row>
    <row r="8" spans="1:6" x14ac:dyDescent="0.55000000000000004">
      <c r="A8">
        <v>5</v>
      </c>
      <c r="B8" s="10" t="s">
        <v>315</v>
      </c>
      <c r="C8">
        <v>0</v>
      </c>
      <c r="D8">
        <v>0</v>
      </c>
      <c r="E8" s="10" t="s">
        <v>306</v>
      </c>
      <c r="F8" s="10" t="s">
        <v>307</v>
      </c>
    </row>
    <row r="9" spans="1:6" x14ac:dyDescent="0.55000000000000004">
      <c r="A9">
        <v>6</v>
      </c>
      <c r="B9" s="10" t="s">
        <v>315</v>
      </c>
      <c r="C9">
        <v>0</v>
      </c>
      <c r="D9">
        <v>0</v>
      </c>
      <c r="E9" s="10" t="s">
        <v>306</v>
      </c>
      <c r="F9" s="10" t="s">
        <v>307</v>
      </c>
    </row>
    <row r="10" spans="1:6" x14ac:dyDescent="0.55000000000000004">
      <c r="A10">
        <v>7</v>
      </c>
      <c r="B10" s="10" t="s">
        <v>315</v>
      </c>
      <c r="C10">
        <v>0</v>
      </c>
      <c r="D10">
        <v>0</v>
      </c>
      <c r="E10" s="10" t="s">
        <v>306</v>
      </c>
      <c r="F10" s="10" t="s">
        <v>307</v>
      </c>
    </row>
    <row r="11" spans="1:6" x14ac:dyDescent="0.55000000000000004">
      <c r="A11">
        <v>8</v>
      </c>
      <c r="B11" s="10" t="s">
        <v>315</v>
      </c>
      <c r="C11">
        <v>0</v>
      </c>
      <c r="D11">
        <v>0</v>
      </c>
      <c r="E11" s="10" t="s">
        <v>306</v>
      </c>
      <c r="F11" s="10" t="s">
        <v>307</v>
      </c>
    </row>
    <row r="12" spans="1:6" x14ac:dyDescent="0.55000000000000004">
      <c r="A12">
        <v>9</v>
      </c>
      <c r="B12" s="10" t="s">
        <v>315</v>
      </c>
      <c r="C12">
        <v>0</v>
      </c>
      <c r="D12">
        <v>0</v>
      </c>
      <c r="E12" s="10" t="s">
        <v>306</v>
      </c>
      <c r="F12" s="10" t="s">
        <v>307</v>
      </c>
    </row>
    <row r="13" spans="1:6" x14ac:dyDescent="0.55000000000000004">
      <c r="A13">
        <v>10</v>
      </c>
      <c r="B13" s="10" t="s">
        <v>315</v>
      </c>
      <c r="C13">
        <v>0</v>
      </c>
      <c r="D13">
        <v>0</v>
      </c>
      <c r="E13" s="10" t="s">
        <v>306</v>
      </c>
      <c r="F13" s="10" t="s">
        <v>307</v>
      </c>
    </row>
    <row r="14" spans="1:6" x14ac:dyDescent="0.55000000000000004">
      <c r="A14">
        <v>11</v>
      </c>
      <c r="B14" s="10" t="s">
        <v>315</v>
      </c>
      <c r="C14">
        <v>0</v>
      </c>
      <c r="D14">
        <v>0</v>
      </c>
      <c r="E14" s="10" t="s">
        <v>306</v>
      </c>
      <c r="F14" s="10" t="s">
        <v>307</v>
      </c>
    </row>
    <row r="15" spans="1:6" x14ac:dyDescent="0.55000000000000004">
      <c r="A15">
        <v>12</v>
      </c>
      <c r="B15" s="10" t="s">
        <v>315</v>
      </c>
      <c r="C15">
        <v>0</v>
      </c>
      <c r="D15">
        <v>0</v>
      </c>
      <c r="E15" s="10" t="s">
        <v>306</v>
      </c>
      <c r="F15" s="10" t="s">
        <v>307</v>
      </c>
    </row>
    <row r="16" spans="1:6" x14ac:dyDescent="0.55000000000000004">
      <c r="A16">
        <v>13</v>
      </c>
      <c r="B16" s="10" t="s">
        <v>315</v>
      </c>
      <c r="C16">
        <v>0</v>
      </c>
      <c r="D16">
        <v>0</v>
      </c>
      <c r="E16" s="10" t="s">
        <v>306</v>
      </c>
      <c r="F16" s="10" t="s">
        <v>307</v>
      </c>
    </row>
    <row r="17" spans="1:6" x14ac:dyDescent="0.55000000000000004">
      <c r="A17">
        <v>14</v>
      </c>
      <c r="B17" s="10" t="s">
        <v>315</v>
      </c>
      <c r="C17">
        <v>0</v>
      </c>
      <c r="D17">
        <v>0</v>
      </c>
      <c r="E17" s="10" t="s">
        <v>306</v>
      </c>
      <c r="F17" s="10" t="s">
        <v>307</v>
      </c>
    </row>
    <row r="18" spans="1:6" x14ac:dyDescent="0.55000000000000004">
      <c r="A18">
        <v>15</v>
      </c>
      <c r="B18" s="10" t="s">
        <v>315</v>
      </c>
      <c r="C18">
        <v>0</v>
      </c>
      <c r="D18">
        <v>0</v>
      </c>
      <c r="E18" s="10" t="s">
        <v>306</v>
      </c>
      <c r="F18" s="10" t="s">
        <v>307</v>
      </c>
    </row>
    <row r="19" spans="1:6" x14ac:dyDescent="0.55000000000000004">
      <c r="A19">
        <v>16</v>
      </c>
      <c r="B19" s="10" t="s">
        <v>315</v>
      </c>
      <c r="C19">
        <v>0</v>
      </c>
      <c r="D19">
        <v>0</v>
      </c>
      <c r="E19" s="10" t="s">
        <v>306</v>
      </c>
      <c r="F19" s="10" t="s">
        <v>307</v>
      </c>
    </row>
    <row r="20" spans="1:6" x14ac:dyDescent="0.55000000000000004">
      <c r="A20">
        <v>17</v>
      </c>
      <c r="B20" s="10" t="s">
        <v>315</v>
      </c>
      <c r="C20">
        <v>0</v>
      </c>
      <c r="D20">
        <v>0</v>
      </c>
      <c r="E20" s="10" t="s">
        <v>306</v>
      </c>
      <c r="F20" s="10" t="s">
        <v>307</v>
      </c>
    </row>
    <row r="21" spans="1:6" x14ac:dyDescent="0.55000000000000004">
      <c r="A21">
        <v>18</v>
      </c>
      <c r="B21" s="10" t="s">
        <v>315</v>
      </c>
      <c r="C21">
        <v>0</v>
      </c>
      <c r="D21">
        <v>0</v>
      </c>
      <c r="E21" s="10" t="s">
        <v>306</v>
      </c>
      <c r="F21" s="10" t="s">
        <v>307</v>
      </c>
    </row>
    <row r="22" spans="1:6" x14ac:dyDescent="0.55000000000000004">
      <c r="A22">
        <v>19</v>
      </c>
      <c r="B22" s="10" t="s">
        <v>315</v>
      </c>
      <c r="C22">
        <v>0</v>
      </c>
      <c r="D22">
        <v>0</v>
      </c>
      <c r="E22" s="10" t="s">
        <v>306</v>
      </c>
      <c r="F22" s="10" t="s">
        <v>307</v>
      </c>
    </row>
    <row r="23" spans="1:6" x14ac:dyDescent="0.55000000000000004">
      <c r="A23">
        <v>20</v>
      </c>
      <c r="B23" s="10" t="s">
        <v>315</v>
      </c>
      <c r="C23">
        <v>0</v>
      </c>
      <c r="D23">
        <v>0</v>
      </c>
      <c r="E23" s="10" t="s">
        <v>306</v>
      </c>
      <c r="F23" s="10" t="s">
        <v>307</v>
      </c>
    </row>
    <row r="24" spans="1:6" x14ac:dyDescent="0.55000000000000004">
      <c r="A24">
        <v>21</v>
      </c>
      <c r="B24" s="10" t="s">
        <v>315</v>
      </c>
      <c r="C24">
        <v>0</v>
      </c>
      <c r="D24">
        <v>0</v>
      </c>
      <c r="E24" s="10" t="s">
        <v>306</v>
      </c>
      <c r="F24" s="10" t="s">
        <v>307</v>
      </c>
    </row>
    <row r="25" spans="1:6" x14ac:dyDescent="0.55000000000000004">
      <c r="A25">
        <v>22</v>
      </c>
      <c r="B25" s="10" t="s">
        <v>315</v>
      </c>
      <c r="C25">
        <v>0</v>
      </c>
      <c r="D25">
        <v>0</v>
      </c>
      <c r="E25" s="10" t="s">
        <v>306</v>
      </c>
      <c r="F25" s="10" t="s">
        <v>307</v>
      </c>
    </row>
    <row r="26" spans="1:6" x14ac:dyDescent="0.55000000000000004">
      <c r="A26">
        <v>23</v>
      </c>
      <c r="B26" s="10" t="s">
        <v>315</v>
      </c>
      <c r="C26">
        <v>0</v>
      </c>
      <c r="D26">
        <v>0</v>
      </c>
      <c r="E26" s="10" t="s">
        <v>306</v>
      </c>
      <c r="F26" s="10" t="s">
        <v>307</v>
      </c>
    </row>
    <row r="27" spans="1:6" x14ac:dyDescent="0.55000000000000004">
      <c r="A27">
        <v>24</v>
      </c>
      <c r="B27" s="10" t="s">
        <v>315</v>
      </c>
      <c r="C27">
        <v>0</v>
      </c>
      <c r="D27">
        <v>0</v>
      </c>
      <c r="E27" s="10" t="s">
        <v>306</v>
      </c>
      <c r="F27" s="10" t="s">
        <v>307</v>
      </c>
    </row>
    <row r="28" spans="1:6" x14ac:dyDescent="0.55000000000000004">
      <c r="A28">
        <v>25</v>
      </c>
      <c r="B28" s="10" t="s">
        <v>315</v>
      </c>
      <c r="C28">
        <v>0</v>
      </c>
      <c r="D28">
        <v>0</v>
      </c>
      <c r="E28" s="10" t="s">
        <v>306</v>
      </c>
      <c r="F28" s="10" t="s">
        <v>307</v>
      </c>
    </row>
    <row r="29" spans="1:6" x14ac:dyDescent="0.55000000000000004">
      <c r="A29">
        <v>26</v>
      </c>
      <c r="B29" s="10" t="s">
        <v>315</v>
      </c>
      <c r="C29">
        <v>0</v>
      </c>
      <c r="D29">
        <v>0</v>
      </c>
      <c r="E29" s="10" t="s">
        <v>306</v>
      </c>
      <c r="F29" s="10" t="s">
        <v>307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2" workbookViewId="0">
      <selection activeCell="A30" sqref="A30:XFD38"/>
    </sheetView>
  </sheetViews>
  <sheetFormatPr baseColWidth="10" defaultColWidth="9.15625" defaultRowHeight="14.4" x14ac:dyDescent="0.55000000000000004"/>
  <cols>
    <col min="1" max="1" width="3.41796875" bestFit="1" customWidth="1"/>
    <col min="2" max="2" width="45.578125" bestFit="1" customWidth="1"/>
    <col min="3" max="3" width="46.41796875" bestFit="1" customWidth="1"/>
  </cols>
  <sheetData>
    <row r="1" spans="1:3" hidden="1" x14ac:dyDescent="0.55000000000000004">
      <c r="B1" t="s">
        <v>7</v>
      </c>
      <c r="C1" t="s">
        <v>7</v>
      </c>
    </row>
    <row r="2" spans="1:3" hidden="1" x14ac:dyDescent="0.55000000000000004">
      <c r="B2" t="s">
        <v>210</v>
      </c>
      <c r="C2" t="s">
        <v>211</v>
      </c>
    </row>
    <row r="3" spans="1:3" x14ac:dyDescent="0.55000000000000004">
      <c r="A3" s="1" t="s">
        <v>100</v>
      </c>
      <c r="B3" s="1" t="s">
        <v>212</v>
      </c>
      <c r="C3" s="1" t="s">
        <v>213</v>
      </c>
    </row>
    <row r="4" spans="1:3" x14ac:dyDescent="0.55000000000000004">
      <c r="A4">
        <v>1</v>
      </c>
      <c r="B4" s="8" t="s">
        <v>303</v>
      </c>
      <c r="C4">
        <v>0</v>
      </c>
    </row>
    <row r="5" spans="1:3" x14ac:dyDescent="0.55000000000000004">
      <c r="A5">
        <v>2</v>
      </c>
      <c r="B5" s="10" t="s">
        <v>303</v>
      </c>
      <c r="C5" s="10">
        <v>0</v>
      </c>
    </row>
    <row r="6" spans="1:3" x14ac:dyDescent="0.55000000000000004">
      <c r="A6">
        <v>3</v>
      </c>
      <c r="B6" s="10" t="s">
        <v>303</v>
      </c>
      <c r="C6" s="10">
        <v>0</v>
      </c>
    </row>
    <row r="7" spans="1:3" x14ac:dyDescent="0.55000000000000004">
      <c r="A7">
        <v>4</v>
      </c>
      <c r="B7" s="10" t="s">
        <v>303</v>
      </c>
      <c r="C7" s="10">
        <v>0</v>
      </c>
    </row>
    <row r="8" spans="1:3" x14ac:dyDescent="0.55000000000000004">
      <c r="A8">
        <v>5</v>
      </c>
      <c r="B8" s="10" t="s">
        <v>303</v>
      </c>
      <c r="C8" s="10">
        <v>0</v>
      </c>
    </row>
    <row r="9" spans="1:3" x14ac:dyDescent="0.55000000000000004">
      <c r="A9">
        <v>6</v>
      </c>
      <c r="B9" s="10" t="s">
        <v>303</v>
      </c>
      <c r="C9" s="10">
        <v>0</v>
      </c>
    </row>
    <row r="10" spans="1:3" x14ac:dyDescent="0.55000000000000004">
      <c r="A10">
        <v>7</v>
      </c>
      <c r="B10" s="10" t="s">
        <v>303</v>
      </c>
      <c r="C10" s="10">
        <v>0</v>
      </c>
    </row>
    <row r="11" spans="1:3" x14ac:dyDescent="0.55000000000000004">
      <c r="A11">
        <v>8</v>
      </c>
      <c r="B11" s="10" t="s">
        <v>303</v>
      </c>
      <c r="C11" s="10">
        <v>0</v>
      </c>
    </row>
    <row r="12" spans="1:3" x14ac:dyDescent="0.55000000000000004">
      <c r="A12">
        <v>9</v>
      </c>
      <c r="B12" s="10" t="s">
        <v>303</v>
      </c>
      <c r="C12" s="10">
        <v>0</v>
      </c>
    </row>
    <row r="13" spans="1:3" x14ac:dyDescent="0.55000000000000004">
      <c r="A13">
        <v>10</v>
      </c>
      <c r="B13" s="10" t="s">
        <v>303</v>
      </c>
      <c r="C13" s="10">
        <v>0</v>
      </c>
    </row>
    <row r="14" spans="1:3" x14ac:dyDescent="0.55000000000000004">
      <c r="A14">
        <v>11</v>
      </c>
      <c r="B14" s="10" t="s">
        <v>303</v>
      </c>
      <c r="C14" s="10">
        <v>0</v>
      </c>
    </row>
    <row r="15" spans="1:3" x14ac:dyDescent="0.55000000000000004">
      <c r="A15">
        <v>12</v>
      </c>
      <c r="B15" s="10" t="s">
        <v>303</v>
      </c>
      <c r="C15" s="10">
        <v>0</v>
      </c>
    </row>
    <row r="16" spans="1:3" x14ac:dyDescent="0.55000000000000004">
      <c r="A16">
        <v>13</v>
      </c>
      <c r="B16" s="10" t="s">
        <v>303</v>
      </c>
      <c r="C16" s="10">
        <v>0</v>
      </c>
    </row>
    <row r="17" spans="1:3" x14ac:dyDescent="0.55000000000000004">
      <c r="A17">
        <v>14</v>
      </c>
      <c r="B17" s="10" t="s">
        <v>303</v>
      </c>
      <c r="C17" s="10">
        <v>0</v>
      </c>
    </row>
    <row r="18" spans="1:3" x14ac:dyDescent="0.55000000000000004">
      <c r="A18">
        <v>15</v>
      </c>
      <c r="B18" s="10" t="s">
        <v>303</v>
      </c>
      <c r="C18" s="10">
        <v>0</v>
      </c>
    </row>
    <row r="19" spans="1:3" x14ac:dyDescent="0.55000000000000004">
      <c r="A19">
        <v>16</v>
      </c>
      <c r="B19" s="10" t="s">
        <v>303</v>
      </c>
      <c r="C19" s="10">
        <v>0</v>
      </c>
    </row>
    <row r="20" spans="1:3" x14ac:dyDescent="0.55000000000000004">
      <c r="A20">
        <v>17</v>
      </c>
      <c r="B20" s="10" t="s">
        <v>303</v>
      </c>
      <c r="C20" s="10">
        <v>0</v>
      </c>
    </row>
    <row r="21" spans="1:3" x14ac:dyDescent="0.55000000000000004">
      <c r="A21">
        <v>18</v>
      </c>
      <c r="B21" s="10" t="s">
        <v>303</v>
      </c>
      <c r="C21" s="10">
        <v>0</v>
      </c>
    </row>
    <row r="22" spans="1:3" x14ac:dyDescent="0.55000000000000004">
      <c r="A22">
        <v>19</v>
      </c>
      <c r="B22" s="10" t="s">
        <v>303</v>
      </c>
      <c r="C22" s="10">
        <v>0</v>
      </c>
    </row>
    <row r="23" spans="1:3" x14ac:dyDescent="0.55000000000000004">
      <c r="A23">
        <v>20</v>
      </c>
      <c r="B23" s="10" t="s">
        <v>303</v>
      </c>
      <c r="C23" s="10">
        <v>0</v>
      </c>
    </row>
    <row r="24" spans="1:3" x14ac:dyDescent="0.55000000000000004">
      <c r="A24">
        <v>21</v>
      </c>
      <c r="B24" s="10" t="s">
        <v>303</v>
      </c>
      <c r="C24" s="10">
        <v>0</v>
      </c>
    </row>
    <row r="25" spans="1:3" x14ac:dyDescent="0.55000000000000004">
      <c r="A25">
        <v>22</v>
      </c>
      <c r="B25" s="10" t="s">
        <v>303</v>
      </c>
      <c r="C25" s="10">
        <v>0</v>
      </c>
    </row>
    <row r="26" spans="1:3" x14ac:dyDescent="0.55000000000000004">
      <c r="A26">
        <v>23</v>
      </c>
      <c r="B26" s="10" t="s">
        <v>303</v>
      </c>
      <c r="C26" s="10">
        <v>0</v>
      </c>
    </row>
    <row r="27" spans="1:3" x14ac:dyDescent="0.55000000000000004">
      <c r="A27">
        <v>24</v>
      </c>
      <c r="B27" s="10" t="s">
        <v>303</v>
      </c>
      <c r="C27" s="10">
        <v>0</v>
      </c>
    </row>
    <row r="28" spans="1:3" x14ac:dyDescent="0.55000000000000004">
      <c r="A28">
        <v>25</v>
      </c>
      <c r="B28" s="10" t="s">
        <v>303</v>
      </c>
      <c r="C28" s="10">
        <v>0</v>
      </c>
    </row>
    <row r="29" spans="1:3" x14ac:dyDescent="0.55000000000000004">
      <c r="A29">
        <v>26</v>
      </c>
      <c r="B29" s="10" t="s">
        <v>303</v>
      </c>
      <c r="C29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COSO-9003</cp:lastModifiedBy>
  <cp:lastPrinted>2021-08-03T17:05:25Z</cp:lastPrinted>
  <dcterms:created xsi:type="dcterms:W3CDTF">2021-04-13T22:20:55Z</dcterms:created>
  <dcterms:modified xsi:type="dcterms:W3CDTF">2021-10-20T19:16:51Z</dcterms:modified>
</cp:coreProperties>
</file>