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-4188\Downloads\"/>
    </mc:Choice>
  </mc:AlternateContent>
  <xr:revisionPtr revIDLastSave="0" documentId="13_ncr:1_{5C8968D2-022D-42EA-8160-0C0EBB21446A}" xr6:coauthVersionLast="41" xr6:coauthVersionMax="45" xr10:uidLastSave="{00000000-0000-0000-0000-000000000000}"/>
  <bookViews>
    <workbookView xWindow="-120" yWindow="-120" windowWidth="20730" windowHeight="11160" tabRatio="888" xr2:uid="{00000000-000D-0000-FFFF-FFFF00000000}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Hidden_13">Hidden_1!$A$1:$A$11</definedName>
    <definedName name="Hidden_211">Hidden_2!$A$1:$A$2</definedName>
  </definedNames>
  <calcPr calcId="181029"/>
</workbook>
</file>

<file path=xl/calcChain.xml><?xml version="1.0" encoding="utf-8"?>
<calcChain xmlns="http://schemas.openxmlformats.org/spreadsheetml/2006/main">
  <c r="C6" i="15" l="1"/>
  <c r="D6" i="15" s="1"/>
  <c r="D8" i="15"/>
  <c r="D10" i="15"/>
  <c r="D12" i="15"/>
  <c r="D14" i="15"/>
  <c r="D16" i="15"/>
  <c r="D18" i="15"/>
  <c r="D20" i="15"/>
  <c r="D22" i="15"/>
  <c r="D24" i="15"/>
  <c r="D26" i="15"/>
  <c r="D28" i="15"/>
  <c r="D30" i="15"/>
  <c r="D32" i="15"/>
  <c r="D34" i="15"/>
  <c r="D36" i="15"/>
  <c r="D38" i="15"/>
  <c r="D40" i="15"/>
  <c r="D42" i="15"/>
  <c r="D44" i="15"/>
  <c r="D46" i="15"/>
  <c r="D48" i="15"/>
  <c r="D50" i="15"/>
  <c r="D52" i="15"/>
  <c r="D54" i="15"/>
  <c r="D4" i="15"/>
  <c r="C12" i="9"/>
  <c r="D5" i="9"/>
  <c r="D6" i="9"/>
  <c r="D7" i="9"/>
  <c r="D8" i="9"/>
  <c r="D9" i="9"/>
  <c r="D10" i="9"/>
  <c r="D11" i="9"/>
  <c r="D12" i="9"/>
  <c r="D13" i="9"/>
  <c r="D14" i="9"/>
  <c r="D15" i="9"/>
  <c r="D16" i="9"/>
  <c r="D17" i="9"/>
  <c r="D18" i="9"/>
  <c r="D19" i="9"/>
  <c r="D20" i="9"/>
  <c r="D21" i="9"/>
  <c r="D22" i="9"/>
  <c r="D23" i="9"/>
  <c r="D24" i="9"/>
  <c r="D25" i="9"/>
  <c r="D26" i="9"/>
  <c r="D27" i="9"/>
  <c r="D28" i="9"/>
  <c r="D29" i="9"/>
  <c r="D4" i="9"/>
  <c r="C4" i="6"/>
  <c r="C7" i="6"/>
  <c r="O33" i="1"/>
  <c r="M33" i="1"/>
  <c r="O32" i="1"/>
  <c r="M32" i="1"/>
  <c r="O31" i="1"/>
  <c r="M31" i="1"/>
  <c r="O30" i="1"/>
  <c r="M30" i="1"/>
  <c r="O29" i="1"/>
  <c r="M29" i="1"/>
  <c r="O28" i="1"/>
  <c r="M28" i="1"/>
  <c r="O27" i="1"/>
  <c r="M27" i="1"/>
  <c r="O26" i="1"/>
  <c r="M26" i="1"/>
  <c r="O25" i="1"/>
  <c r="M25" i="1"/>
  <c r="O24" i="1"/>
  <c r="M24" i="1"/>
  <c r="O23" i="1"/>
  <c r="M23" i="1"/>
  <c r="O22" i="1"/>
  <c r="M22" i="1"/>
  <c r="O21" i="1"/>
  <c r="M21" i="1"/>
  <c r="O20" i="1"/>
  <c r="M20" i="1"/>
  <c r="O9" i="1"/>
  <c r="M9" i="1"/>
  <c r="O19" i="1"/>
  <c r="M19" i="1"/>
  <c r="O10" i="1"/>
  <c r="M10" i="1"/>
  <c r="O18" i="1"/>
  <c r="M18" i="1"/>
  <c r="M17" i="1"/>
  <c r="O17" i="1"/>
  <c r="O16" i="1"/>
  <c r="M16" i="1"/>
  <c r="O15" i="1"/>
  <c r="M15" i="1"/>
  <c r="O14" i="1"/>
  <c r="M14" i="1"/>
  <c r="O13" i="1"/>
  <c r="M13" i="1"/>
  <c r="O12" i="1"/>
  <c r="M12" i="1"/>
  <c r="O8" i="1"/>
  <c r="D5" i="13"/>
  <c r="D6" i="13"/>
  <c r="D7" i="13"/>
  <c r="D8" i="13"/>
  <c r="D9" i="13"/>
  <c r="D10" i="13"/>
  <c r="D11" i="13"/>
  <c r="D12" i="13"/>
  <c r="D13" i="13"/>
  <c r="D14" i="13"/>
  <c r="D15" i="13"/>
  <c r="D16" i="13"/>
  <c r="D17" i="13"/>
  <c r="D18" i="13"/>
  <c r="D19" i="13"/>
  <c r="D20" i="13"/>
  <c r="D21" i="13"/>
  <c r="D22" i="13"/>
  <c r="D23" i="13"/>
  <c r="D24" i="13"/>
  <c r="D25" i="13"/>
  <c r="D26" i="13"/>
  <c r="D27" i="13"/>
  <c r="D28" i="13"/>
  <c r="D29" i="13"/>
  <c r="D4" i="13"/>
  <c r="O11" i="1" l="1"/>
  <c r="M8" i="1" l="1"/>
  <c r="M11" i="1" l="1"/>
</calcChain>
</file>

<file path=xl/sharedStrings.xml><?xml version="1.0" encoding="utf-8"?>
<sst xmlns="http://schemas.openxmlformats.org/spreadsheetml/2006/main" count="1634" uniqueCount="322">
  <si>
    <t>58318</t>
  </si>
  <si>
    <t>TÍTULO</t>
  </si>
  <si>
    <t>NOMBRE CORTO</t>
  </si>
  <si>
    <t>DESCRIPCIÓN</t>
  </si>
  <si>
    <t>Remuneración bruta y neta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</si>
  <si>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</si>
  <si>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</si>
  <si>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</si>
  <si>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</si>
  <si>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</si>
  <si>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</si>
  <si>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</si>
  <si>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</si>
  <si>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</si>
  <si>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</si>
  <si>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</si>
  <si>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</si>
  <si>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</si>
  <si>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</si>
  <si>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</si>
  <si>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</si>
  <si>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</si>
  <si>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</si>
  <si>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</si>
  <si>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</si>
  <si>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</si>
  <si>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564793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</si>
  <si>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</si>
  <si>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</si>
  <si>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</si>
  <si>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</si>
  <si>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</si>
  <si>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</si>
  <si>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</si>
  <si>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</si>
  <si>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</si>
  <si>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</si>
  <si>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</si>
  <si>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</si>
  <si>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</si>
  <si>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</si>
  <si>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</si>
  <si>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</si>
  <si>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</si>
  <si>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</si>
  <si>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564798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</si>
  <si>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</si>
  <si>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</si>
  <si>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</si>
  <si>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</si>
  <si>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</si>
  <si>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</si>
  <si>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</si>
  <si>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</si>
  <si>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</si>
  <si>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</si>
  <si>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</si>
  <si>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</si>
  <si>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</si>
  <si>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</si>
  <si>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</si>
  <si>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</si>
  <si>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</si>
  <si>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</si>
  <si>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</si>
  <si>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</si>
  <si>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</si>
  <si>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</si>
  <si>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</si>
  <si>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</si>
  <si>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</si>
  <si>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</si>
  <si>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</si>
  <si>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</si>
  <si>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</si>
  <si>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</si>
  <si>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</si>
  <si>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</si>
  <si>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</si>
  <si>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</si>
  <si>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</si>
  <si>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</si>
  <si>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</si>
  <si>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</si>
  <si>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</si>
  <si>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</si>
  <si>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</si>
  <si>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</si>
  <si>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</si>
  <si>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</si>
  <si>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</si>
  <si>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</si>
  <si>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</si>
  <si>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</si>
  <si>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</si>
  <si>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</si>
  <si>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</si>
  <si>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</si>
  <si>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</si>
  <si>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</si>
  <si>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</si>
  <si>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</si>
  <si>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</si>
  <si>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</si>
  <si>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</si>
  <si>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</si>
  <si>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</si>
  <si>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</si>
  <si>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</si>
  <si>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</si>
  <si>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</si>
  <si>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</si>
  <si>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</si>
  <si>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</si>
  <si>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</si>
  <si>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</si>
  <si>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</si>
  <si>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</si>
  <si>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</si>
  <si>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</si>
  <si>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</si>
  <si>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</si>
  <si>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</si>
  <si>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</si>
  <si>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</si>
  <si>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</si>
  <si>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</si>
  <si>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</si>
  <si>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</si>
  <si>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</si>
  <si>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</si>
  <si>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</si>
  <si>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</si>
  <si>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</si>
  <si>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</si>
  <si>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</si>
  <si>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</si>
  <si>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</si>
  <si>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</si>
  <si>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</si>
  <si>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</si>
  <si>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</si>
  <si>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</si>
  <si>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</si>
  <si>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</si>
  <si>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</si>
  <si>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</si>
  <si>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</si>
  <si>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</si>
  <si>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</si>
  <si>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</si>
  <si>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</si>
  <si>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</si>
  <si>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</si>
  <si>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</si>
  <si>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</si>
  <si>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</si>
  <si>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</si>
  <si>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</si>
  <si>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</si>
  <si>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</si>
  <si>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</si>
  <si>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</si>
  <si>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</si>
  <si>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</si>
  <si>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</si>
  <si>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</si>
  <si>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</si>
  <si>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</si>
  <si>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</si>
  <si>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</si>
  <si>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</si>
  <si>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</si>
  <si>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</si>
  <si>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</si>
  <si>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</si>
  <si>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</si>
  <si>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</si>
  <si>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</si>
  <si>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</si>
  <si>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</si>
  <si>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</si>
  <si>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</si>
  <si>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</si>
  <si>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</si>
  <si>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</si>
  <si>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</si>
  <si>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</si>
  <si>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</si>
  <si>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</si>
  <si>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</si>
  <si>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</si>
  <si>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</si>
  <si>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</si>
  <si>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</si>
  <si>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</si>
  <si>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</si>
  <si>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</si>
  <si>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</si>
  <si>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</si>
  <si>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</si>
  <si>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</si>
  <si>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</si>
  <si>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</si>
  <si>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</si>
  <si>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</si>
  <si>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</si>
  <si>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</si>
  <si>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</si>
  <si>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</si>
  <si>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</si>
  <si>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</si>
  <si>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</si>
  <si>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</si>
  <si>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Jefe de Oficina</t>
  </si>
  <si>
    <t>Jefe del Departamento Comercial y Administrativo</t>
  </si>
  <si>
    <t>Jefe de la Seccion de Recursos Materiales</t>
  </si>
  <si>
    <t xml:space="preserve">Cajera Principal </t>
  </si>
  <si>
    <t>Auxiliar General</t>
  </si>
  <si>
    <t>Lecturista Notificador</t>
  </si>
  <si>
    <t>Auxiliar Contable</t>
  </si>
  <si>
    <t>Auxiliar Administrativo</t>
  </si>
  <si>
    <t>Operario</t>
  </si>
  <si>
    <t>Fontanero</t>
  </si>
  <si>
    <t>Mecanico</t>
  </si>
  <si>
    <t>Obrero General</t>
  </si>
  <si>
    <t>Chofer</t>
  </si>
  <si>
    <t>Hernandez</t>
  </si>
  <si>
    <t>Maria Esther</t>
  </si>
  <si>
    <t>Centeno</t>
  </si>
  <si>
    <t>Moctezuma</t>
  </si>
  <si>
    <t>Jose Alberto</t>
  </si>
  <si>
    <t>Baxin</t>
  </si>
  <si>
    <t>Abrajan</t>
  </si>
  <si>
    <t>Zaidel Felipe</t>
  </si>
  <si>
    <t>Zuñiga</t>
  </si>
  <si>
    <t>Galindo</t>
  </si>
  <si>
    <t xml:space="preserve">Rafaela </t>
  </si>
  <si>
    <t xml:space="preserve">Molina </t>
  </si>
  <si>
    <t>Maria de los Angles</t>
  </si>
  <si>
    <t>De la Cruz</t>
  </si>
  <si>
    <t>Santiago</t>
  </si>
  <si>
    <t>Elizabeth</t>
  </si>
  <si>
    <t xml:space="preserve">Mateo </t>
  </si>
  <si>
    <t>Luis Antonio</t>
  </si>
  <si>
    <t>Taxilaga</t>
  </si>
  <si>
    <t>Perez</t>
  </si>
  <si>
    <t>Alejandra</t>
  </si>
  <si>
    <t>Bautista</t>
  </si>
  <si>
    <t>Antonio</t>
  </si>
  <si>
    <t>Ricardo</t>
  </si>
  <si>
    <t>Salome</t>
  </si>
  <si>
    <t>Hector</t>
  </si>
  <si>
    <t>Cano</t>
  </si>
  <si>
    <t>Benitez</t>
  </si>
  <si>
    <t>Cyntia Gabriela</t>
  </si>
  <si>
    <t>Serrano</t>
  </si>
  <si>
    <t>Marquez</t>
  </si>
  <si>
    <t>Ambrosio</t>
  </si>
  <si>
    <t>Reyes</t>
  </si>
  <si>
    <t>Jose Alfredo</t>
  </si>
  <si>
    <t>Juarez</t>
  </si>
  <si>
    <t>Julio Cesar</t>
  </si>
  <si>
    <t xml:space="preserve">Campos </t>
  </si>
  <si>
    <t>Tomas</t>
  </si>
  <si>
    <t>Gonzalez</t>
  </si>
  <si>
    <t>Cruz</t>
  </si>
  <si>
    <t xml:space="preserve">Camilo </t>
  </si>
  <si>
    <t>Francisco Javier</t>
  </si>
  <si>
    <t>Ruiz</t>
  </si>
  <si>
    <t>Barahona</t>
  </si>
  <si>
    <t>Aurelio</t>
  </si>
  <si>
    <t>Osorio</t>
  </si>
  <si>
    <t>Pineda</t>
  </si>
  <si>
    <t>Jose Manuel</t>
  </si>
  <si>
    <t xml:space="preserve">Gonzalez </t>
  </si>
  <si>
    <t>Daniel</t>
  </si>
  <si>
    <t>Martinez</t>
  </si>
  <si>
    <t xml:space="preserve">Rafael </t>
  </si>
  <si>
    <t xml:space="preserve">Otero </t>
  </si>
  <si>
    <t xml:space="preserve">Ignacio </t>
  </si>
  <si>
    <t>Velazquez</t>
  </si>
  <si>
    <t>Rasgado</t>
  </si>
  <si>
    <t xml:space="preserve">Gonzalo </t>
  </si>
  <si>
    <t>Freddy Ivan</t>
  </si>
  <si>
    <t>Baeza</t>
  </si>
  <si>
    <t>Rodriguez</t>
  </si>
  <si>
    <t>Bryan Ernesto</t>
  </si>
  <si>
    <t>Kat</t>
  </si>
  <si>
    <t>Moneda Nacional</t>
  </si>
  <si>
    <t>No tuvo percepciones adicionales en dinero</t>
  </si>
  <si>
    <t>Sueldo</t>
  </si>
  <si>
    <t>Jefe del Departamento Tecnico</t>
  </si>
  <si>
    <t>Caja Recaudadora</t>
  </si>
  <si>
    <t>Dirección General</t>
  </si>
  <si>
    <t>Departamento Comercial y Administrativo</t>
  </si>
  <si>
    <t>Sección de Recursos Financieros</t>
  </si>
  <si>
    <t>Departamento Técnico</t>
  </si>
  <si>
    <t>Felipe</t>
  </si>
  <si>
    <t>Vazquez</t>
  </si>
  <si>
    <t>Anual</t>
  </si>
  <si>
    <t xml:space="preserve">No tuvo percepciones adicionales en prestaciones en especie </t>
  </si>
  <si>
    <t>Pesos Mexicanos</t>
  </si>
  <si>
    <t>Ninguna</t>
  </si>
  <si>
    <t>No se cuenta con percepciones adicionales en especie</t>
  </si>
  <si>
    <t>Salario quincenal</t>
  </si>
  <si>
    <t>Semestral</t>
  </si>
  <si>
    <t>No se cuenta con gratificaciones</t>
  </si>
  <si>
    <t>No se cuentan con pagos de comisiones</t>
  </si>
  <si>
    <t>No se cuentan con pago de dietas</t>
  </si>
  <si>
    <t>No hubo denominación de bonos</t>
  </si>
  <si>
    <t>Oficina Operadora Tipo "C" de Cosoleacaque, Cuarto Trimestre 2021</t>
  </si>
  <si>
    <t>Encargada de la Sección de Facturación y Medición</t>
  </si>
  <si>
    <t>Encargado de la Sección de Cobranza</t>
  </si>
  <si>
    <t>Encargado de la Sección de Control de Calidad</t>
  </si>
  <si>
    <t>Estimulo por Mod. Administrativa.</t>
  </si>
  <si>
    <t>No, hubo perceciones de apoyos economicos</t>
  </si>
  <si>
    <t>No, hubo percepciones de los sitemas de compensación</t>
  </si>
  <si>
    <t>Prima Vacacional</t>
  </si>
  <si>
    <t>Aguinaldo I</t>
  </si>
  <si>
    <t>Aguinaldo II</t>
  </si>
  <si>
    <t>Encargada de la seccion de control de usuarios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</si>
</sst>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 applyFill="1"/>
    <xf numFmtId="0" fontId="0" fillId="0" borderId="0" xfId="0"/>
    <xf numFmtId="0" fontId="0" fillId="0" borderId="0" xfId="0"/>
    <xf numFmtId="0" fontId="0" fillId="0" borderId="0" xfId="0"/>
    <xf numFmtId="14" fontId="0" fillId="0" borderId="0" xfId="0" applyNumberFormat="1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1" applyNumberFormat="1" applyFont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33"/>
  <sheetViews>
    <sheetView tabSelected="1" topLeftCell="AD2" zoomScale="94" zoomScaleNormal="94" workbookViewId="0">
      <selection activeCell="AD13" sqref="AD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33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6" t="s">
        <v>48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2021</v>
      </c>
      <c r="B8" s="4">
        <v>44470</v>
      </c>
      <c r="C8" s="4">
        <v>44561</v>
      </c>
      <c r="D8" t="s">
        <v>83</v>
      </c>
      <c r="E8">
        <v>1</v>
      </c>
      <c r="F8" t="s">
        <v>214</v>
      </c>
      <c r="G8" t="s">
        <v>214</v>
      </c>
      <c r="H8" t="s">
        <v>294</v>
      </c>
      <c r="I8" t="s">
        <v>298</v>
      </c>
      <c r="J8" t="s">
        <v>256</v>
      </c>
      <c r="K8" t="s">
        <v>299</v>
      </c>
      <c r="L8" t="s">
        <v>94</v>
      </c>
      <c r="M8">
        <f>18099.19*2</f>
        <v>36198.379999999997</v>
      </c>
      <c r="N8" t="s">
        <v>289</v>
      </c>
      <c r="O8">
        <f>13662.52*2</f>
        <v>27325.040000000001</v>
      </c>
      <c r="P8" t="s">
        <v>289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295</v>
      </c>
      <c r="AE8" s="4">
        <v>44569</v>
      </c>
      <c r="AF8" s="4">
        <v>44561</v>
      </c>
      <c r="AG8" t="s">
        <v>311</v>
      </c>
    </row>
    <row r="9" spans="1:33" s="6" customFormat="1" x14ac:dyDescent="0.25">
      <c r="A9" s="6">
        <v>2021</v>
      </c>
      <c r="B9" s="4">
        <v>44470</v>
      </c>
      <c r="C9" s="4">
        <v>44561</v>
      </c>
      <c r="D9" s="6" t="s">
        <v>83</v>
      </c>
      <c r="E9" s="6">
        <v>2</v>
      </c>
      <c r="F9" s="6" t="s">
        <v>215</v>
      </c>
      <c r="G9" s="6" t="s">
        <v>215</v>
      </c>
      <c r="H9" s="6" t="s">
        <v>215</v>
      </c>
      <c r="I9" s="6" t="s">
        <v>228</v>
      </c>
      <c r="J9" s="6" t="s">
        <v>229</v>
      </c>
      <c r="K9" s="6" t="s">
        <v>230</v>
      </c>
      <c r="L9" s="6" t="s">
        <v>93</v>
      </c>
      <c r="M9" s="6">
        <f>10843.8*2</f>
        <v>21687.599999999999</v>
      </c>
      <c r="N9" s="6" t="s">
        <v>289</v>
      </c>
      <c r="O9" s="6">
        <f>4169.07*2</f>
        <v>8338.14</v>
      </c>
      <c r="P9" s="6" t="s">
        <v>289</v>
      </c>
      <c r="Q9" s="6">
        <v>2</v>
      </c>
      <c r="R9" s="6">
        <v>2</v>
      </c>
      <c r="S9" s="6">
        <v>2</v>
      </c>
      <c r="T9" s="6">
        <v>2</v>
      </c>
      <c r="U9" s="6">
        <v>2</v>
      </c>
      <c r="V9" s="6">
        <v>2</v>
      </c>
      <c r="W9" s="6">
        <v>2</v>
      </c>
      <c r="X9" s="6">
        <v>2</v>
      </c>
      <c r="Y9" s="6">
        <v>2</v>
      </c>
      <c r="Z9" s="6">
        <v>2</v>
      </c>
      <c r="AA9" s="6">
        <v>2</v>
      </c>
      <c r="AB9" s="6">
        <v>2</v>
      </c>
      <c r="AC9" s="6">
        <v>2</v>
      </c>
      <c r="AD9" s="6" t="s">
        <v>295</v>
      </c>
      <c r="AE9" s="4">
        <v>44569</v>
      </c>
      <c r="AF9" s="4">
        <v>44561</v>
      </c>
      <c r="AG9" s="12" t="s">
        <v>311</v>
      </c>
    </row>
    <row r="10" spans="1:33" s="6" customFormat="1" x14ac:dyDescent="0.25">
      <c r="A10" s="6">
        <v>2021</v>
      </c>
      <c r="B10" s="4">
        <v>44470</v>
      </c>
      <c r="C10" s="4">
        <v>44561</v>
      </c>
      <c r="D10" s="6" t="s">
        <v>83</v>
      </c>
      <c r="E10" s="6">
        <v>2</v>
      </c>
      <c r="F10" s="6" t="s">
        <v>292</v>
      </c>
      <c r="G10" s="6" t="s">
        <v>292</v>
      </c>
      <c r="H10" s="6" t="s">
        <v>292</v>
      </c>
      <c r="I10" s="6" t="s">
        <v>231</v>
      </c>
      <c r="J10" s="6" t="s">
        <v>232</v>
      </c>
      <c r="K10" s="6" t="s">
        <v>233</v>
      </c>
      <c r="L10" s="6" t="s">
        <v>94</v>
      </c>
      <c r="M10" s="6">
        <f>10775.7*2</f>
        <v>21551.4</v>
      </c>
      <c r="N10" s="6" t="s">
        <v>289</v>
      </c>
      <c r="O10" s="6">
        <f>6576.73*2</f>
        <v>13153.46</v>
      </c>
      <c r="P10" s="6" t="s">
        <v>289</v>
      </c>
      <c r="Q10" s="6">
        <v>3</v>
      </c>
      <c r="R10" s="6">
        <v>3</v>
      </c>
      <c r="S10" s="6">
        <v>3</v>
      </c>
      <c r="T10" s="6">
        <v>3</v>
      </c>
      <c r="U10" s="6">
        <v>3</v>
      </c>
      <c r="V10" s="6">
        <v>3</v>
      </c>
      <c r="W10" s="6">
        <v>3</v>
      </c>
      <c r="X10" s="6">
        <v>3</v>
      </c>
      <c r="Y10" s="6">
        <v>3</v>
      </c>
      <c r="Z10" s="6">
        <v>3</v>
      </c>
      <c r="AA10" s="6">
        <v>3</v>
      </c>
      <c r="AB10" s="6">
        <v>3</v>
      </c>
      <c r="AC10" s="6">
        <v>3</v>
      </c>
      <c r="AD10" s="6" t="s">
        <v>295</v>
      </c>
      <c r="AE10" s="4">
        <v>44569</v>
      </c>
      <c r="AF10" s="4">
        <v>44561</v>
      </c>
      <c r="AG10" s="12" t="s">
        <v>311</v>
      </c>
    </row>
    <row r="11" spans="1:33" s="6" customFormat="1" x14ac:dyDescent="0.25">
      <c r="A11" s="6">
        <v>2021</v>
      </c>
      <c r="B11" s="4">
        <v>44470</v>
      </c>
      <c r="C11" s="4">
        <v>44561</v>
      </c>
      <c r="D11" s="6" t="s">
        <v>83</v>
      </c>
      <c r="E11" s="6">
        <v>3</v>
      </c>
      <c r="F11" s="6" t="s">
        <v>216</v>
      </c>
      <c r="G11" s="6" t="s">
        <v>216</v>
      </c>
      <c r="H11" s="6" t="s">
        <v>216</v>
      </c>
      <c r="I11" s="6" t="s">
        <v>234</v>
      </c>
      <c r="J11" s="6" t="s">
        <v>235</v>
      </c>
      <c r="K11" s="6" t="s">
        <v>236</v>
      </c>
      <c r="L11" s="6" t="s">
        <v>94</v>
      </c>
      <c r="M11" s="6">
        <f>7365.93*2</f>
        <v>14731.86</v>
      </c>
      <c r="N11" s="6" t="s">
        <v>289</v>
      </c>
      <c r="O11" s="6">
        <f>6039.1*2</f>
        <v>12078.2</v>
      </c>
      <c r="P11" s="6" t="s">
        <v>289</v>
      </c>
      <c r="Q11" s="6">
        <v>4</v>
      </c>
      <c r="R11" s="6">
        <v>4</v>
      </c>
      <c r="S11" s="6">
        <v>4</v>
      </c>
      <c r="T11" s="6">
        <v>4</v>
      </c>
      <c r="U11" s="6">
        <v>4</v>
      </c>
      <c r="V11" s="6">
        <v>4</v>
      </c>
      <c r="W11" s="6">
        <v>4</v>
      </c>
      <c r="X11" s="6">
        <v>4</v>
      </c>
      <c r="Y11" s="6">
        <v>4</v>
      </c>
      <c r="Z11" s="6">
        <v>4</v>
      </c>
      <c r="AA11" s="6">
        <v>4</v>
      </c>
      <c r="AB11" s="6">
        <v>4</v>
      </c>
      <c r="AC11" s="6">
        <v>4</v>
      </c>
      <c r="AD11" s="6" t="s">
        <v>295</v>
      </c>
      <c r="AE11" s="4">
        <v>44569</v>
      </c>
      <c r="AF11" s="4">
        <v>44561</v>
      </c>
      <c r="AG11" s="12" t="s">
        <v>311</v>
      </c>
    </row>
    <row r="12" spans="1:33" s="6" customFormat="1" x14ac:dyDescent="0.25">
      <c r="A12" s="6">
        <v>2021</v>
      </c>
      <c r="B12" s="4">
        <v>44470</v>
      </c>
      <c r="C12" s="4">
        <v>44561</v>
      </c>
      <c r="D12" s="6" t="s">
        <v>83</v>
      </c>
      <c r="E12" s="6">
        <v>4</v>
      </c>
      <c r="F12" s="6" t="s">
        <v>293</v>
      </c>
      <c r="G12" s="6" t="s">
        <v>217</v>
      </c>
      <c r="H12" s="6" t="s">
        <v>296</v>
      </c>
      <c r="I12" s="6" t="s">
        <v>237</v>
      </c>
      <c r="J12" s="6" t="s">
        <v>238</v>
      </c>
      <c r="K12" s="6" t="s">
        <v>227</v>
      </c>
      <c r="L12" s="6" t="s">
        <v>93</v>
      </c>
      <c r="M12" s="6">
        <f>7192.15*2</f>
        <v>14384.3</v>
      </c>
      <c r="N12" s="6" t="s">
        <v>289</v>
      </c>
      <c r="O12" s="6">
        <f>4326.38*2</f>
        <v>8652.76</v>
      </c>
      <c r="P12" s="6" t="s">
        <v>289</v>
      </c>
      <c r="Q12" s="6">
        <v>5</v>
      </c>
      <c r="R12" s="6">
        <v>5</v>
      </c>
      <c r="S12" s="6">
        <v>5</v>
      </c>
      <c r="T12" s="6">
        <v>5</v>
      </c>
      <c r="U12" s="6">
        <v>5</v>
      </c>
      <c r="V12" s="6">
        <v>5</v>
      </c>
      <c r="W12" s="6">
        <v>5</v>
      </c>
      <c r="X12" s="6">
        <v>5</v>
      </c>
      <c r="Y12" s="6">
        <v>5</v>
      </c>
      <c r="Z12" s="6">
        <v>5</v>
      </c>
      <c r="AA12" s="6">
        <v>5</v>
      </c>
      <c r="AB12" s="6">
        <v>5</v>
      </c>
      <c r="AC12" s="6">
        <v>5</v>
      </c>
      <c r="AD12" s="6" t="s">
        <v>295</v>
      </c>
      <c r="AE12" s="4">
        <v>44569</v>
      </c>
      <c r="AF12" s="4">
        <v>44561</v>
      </c>
      <c r="AG12" s="12" t="s">
        <v>311</v>
      </c>
    </row>
    <row r="13" spans="1:33" x14ac:dyDescent="0.25">
      <c r="A13">
        <v>2021</v>
      </c>
      <c r="B13" s="4">
        <v>44470</v>
      </c>
      <c r="C13" s="4">
        <v>44561</v>
      </c>
      <c r="D13" t="s">
        <v>83</v>
      </c>
      <c r="E13">
        <v>3</v>
      </c>
      <c r="F13" t="s">
        <v>321</v>
      </c>
      <c r="G13" s="14" t="s">
        <v>321</v>
      </c>
      <c r="H13" s="3" t="s">
        <v>295</v>
      </c>
      <c r="I13" t="s">
        <v>239</v>
      </c>
      <c r="J13" t="s">
        <v>240</v>
      </c>
      <c r="K13" t="s">
        <v>241</v>
      </c>
      <c r="L13" t="s">
        <v>93</v>
      </c>
      <c r="M13">
        <f>9004.6*2</f>
        <v>18009.2</v>
      </c>
      <c r="N13" t="s">
        <v>289</v>
      </c>
      <c r="O13">
        <f>3857.37*2</f>
        <v>7714.74</v>
      </c>
      <c r="P13" t="s">
        <v>289</v>
      </c>
      <c r="Q13">
        <v>6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 s="3" t="s">
        <v>295</v>
      </c>
      <c r="AE13" s="4">
        <v>44569</v>
      </c>
      <c r="AF13" s="4">
        <v>44561</v>
      </c>
      <c r="AG13" s="12" t="s">
        <v>311</v>
      </c>
    </row>
    <row r="14" spans="1:33" x14ac:dyDescent="0.25">
      <c r="A14">
        <v>2021</v>
      </c>
      <c r="B14" s="4">
        <v>44470</v>
      </c>
      <c r="C14" s="4">
        <v>44561</v>
      </c>
      <c r="D14" t="s">
        <v>83</v>
      </c>
      <c r="E14">
        <v>4</v>
      </c>
      <c r="F14" t="s">
        <v>218</v>
      </c>
      <c r="G14" t="s">
        <v>218</v>
      </c>
      <c r="H14" s="3" t="s">
        <v>295</v>
      </c>
      <c r="I14" t="s">
        <v>242</v>
      </c>
      <c r="J14" t="s">
        <v>227</v>
      </c>
      <c r="K14" t="s">
        <v>243</v>
      </c>
      <c r="L14" t="s">
        <v>93</v>
      </c>
      <c r="M14">
        <f>5607.95*2</f>
        <v>11215.9</v>
      </c>
      <c r="N14" t="s">
        <v>289</v>
      </c>
      <c r="O14">
        <f>4571.62*2</f>
        <v>9143.24</v>
      </c>
      <c r="P14" t="s">
        <v>289</v>
      </c>
      <c r="Q14">
        <v>7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 s="3" t="s">
        <v>295</v>
      </c>
      <c r="AE14" s="4">
        <v>44569</v>
      </c>
      <c r="AF14" s="4">
        <v>44561</v>
      </c>
      <c r="AG14" s="12" t="s">
        <v>311</v>
      </c>
    </row>
    <row r="15" spans="1:33" s="6" customFormat="1" x14ac:dyDescent="0.25">
      <c r="A15" s="6">
        <v>2021</v>
      </c>
      <c r="B15" s="4">
        <v>44470</v>
      </c>
      <c r="C15" s="4">
        <v>44561</v>
      </c>
      <c r="D15" s="6" t="s">
        <v>83</v>
      </c>
      <c r="E15" s="6">
        <v>4</v>
      </c>
      <c r="F15" s="6" t="s">
        <v>219</v>
      </c>
      <c r="G15" s="6" t="s">
        <v>219</v>
      </c>
      <c r="H15" s="6" t="s">
        <v>295</v>
      </c>
      <c r="I15" s="6" t="s">
        <v>244</v>
      </c>
      <c r="J15" s="6" t="s">
        <v>245</v>
      </c>
      <c r="K15" s="6" t="s">
        <v>246</v>
      </c>
      <c r="L15" s="6" t="s">
        <v>94</v>
      </c>
      <c r="M15" s="6">
        <f>6702.9*2</f>
        <v>13405.8</v>
      </c>
      <c r="N15" s="6" t="s">
        <v>289</v>
      </c>
      <c r="O15" s="6">
        <f>4274.9*2</f>
        <v>8549.7999999999993</v>
      </c>
      <c r="P15" s="6" t="s">
        <v>289</v>
      </c>
      <c r="Q15" s="6">
        <v>8</v>
      </c>
      <c r="R15" s="6">
        <v>8</v>
      </c>
      <c r="S15" s="6">
        <v>8</v>
      </c>
      <c r="T15" s="6">
        <v>8</v>
      </c>
      <c r="U15" s="6">
        <v>8</v>
      </c>
      <c r="V15" s="6">
        <v>8</v>
      </c>
      <c r="W15" s="6">
        <v>8</v>
      </c>
      <c r="X15" s="6">
        <v>8</v>
      </c>
      <c r="Y15" s="6">
        <v>8</v>
      </c>
      <c r="Z15" s="6">
        <v>8</v>
      </c>
      <c r="AA15" s="6">
        <v>8</v>
      </c>
      <c r="AB15" s="6">
        <v>8</v>
      </c>
      <c r="AC15" s="6">
        <v>8</v>
      </c>
      <c r="AD15" s="6" t="s">
        <v>295</v>
      </c>
      <c r="AE15" s="4">
        <v>44569</v>
      </c>
      <c r="AF15" s="10">
        <v>44561</v>
      </c>
      <c r="AG15" s="6" t="s">
        <v>311</v>
      </c>
    </row>
    <row r="16" spans="1:33" s="6" customFormat="1" x14ac:dyDescent="0.25">
      <c r="A16" s="6">
        <v>2021</v>
      </c>
      <c r="B16" s="4">
        <v>44470</v>
      </c>
      <c r="C16" s="4">
        <v>44561</v>
      </c>
      <c r="D16" s="6" t="s">
        <v>83</v>
      </c>
      <c r="E16" s="6">
        <v>3</v>
      </c>
      <c r="F16" s="6" t="s">
        <v>312</v>
      </c>
      <c r="G16" s="6" t="s">
        <v>312</v>
      </c>
      <c r="H16" s="6" t="s">
        <v>295</v>
      </c>
      <c r="I16" s="6" t="s">
        <v>247</v>
      </c>
      <c r="J16" s="6" t="s">
        <v>248</v>
      </c>
      <c r="K16" s="6" t="s">
        <v>249</v>
      </c>
      <c r="L16" s="6" t="s">
        <v>93</v>
      </c>
      <c r="M16" s="6">
        <f>7758.95*2</f>
        <v>15517.9</v>
      </c>
      <c r="N16" s="6" t="s">
        <v>289</v>
      </c>
      <c r="O16" s="6">
        <f>5360.52*2</f>
        <v>10721.04</v>
      </c>
      <c r="P16" s="6" t="s">
        <v>289</v>
      </c>
      <c r="Q16" s="6">
        <v>9</v>
      </c>
      <c r="R16" s="6">
        <v>9</v>
      </c>
      <c r="S16" s="6">
        <v>9</v>
      </c>
      <c r="T16" s="6">
        <v>9</v>
      </c>
      <c r="U16" s="6">
        <v>9</v>
      </c>
      <c r="V16" s="6">
        <v>9</v>
      </c>
      <c r="W16" s="6">
        <v>9</v>
      </c>
      <c r="X16" s="6">
        <v>9</v>
      </c>
      <c r="Y16" s="6">
        <v>9</v>
      </c>
      <c r="Z16" s="6">
        <v>9</v>
      </c>
      <c r="AA16" s="6">
        <v>9</v>
      </c>
      <c r="AB16" s="6">
        <v>9</v>
      </c>
      <c r="AC16" s="6">
        <v>9</v>
      </c>
      <c r="AD16" s="6" t="s">
        <v>295</v>
      </c>
      <c r="AE16" s="4">
        <v>44569</v>
      </c>
      <c r="AF16" s="10">
        <v>44561</v>
      </c>
      <c r="AG16" s="6" t="s">
        <v>311</v>
      </c>
    </row>
    <row r="17" spans="1:33" s="6" customFormat="1" x14ac:dyDescent="0.25">
      <c r="A17" s="6">
        <v>2021</v>
      </c>
      <c r="B17" s="4">
        <v>44470</v>
      </c>
      <c r="C17" s="4">
        <v>44561</v>
      </c>
      <c r="D17" s="6" t="s">
        <v>83</v>
      </c>
      <c r="E17" s="6">
        <v>4</v>
      </c>
      <c r="F17" s="6" t="s">
        <v>220</v>
      </c>
      <c r="G17" s="6" t="s">
        <v>220</v>
      </c>
      <c r="H17" s="6" t="s">
        <v>295</v>
      </c>
      <c r="I17" s="6" t="s">
        <v>250</v>
      </c>
      <c r="J17" s="6" t="s">
        <v>251</v>
      </c>
      <c r="K17" s="6" t="s">
        <v>243</v>
      </c>
      <c r="L17" s="6" t="s">
        <v>94</v>
      </c>
      <c r="M17" s="6">
        <f>6692.45*2</f>
        <v>13384.9</v>
      </c>
      <c r="N17" s="6" t="s">
        <v>289</v>
      </c>
      <c r="O17" s="6">
        <f>3259.79*2</f>
        <v>6519.58</v>
      </c>
      <c r="P17" s="6" t="s">
        <v>289</v>
      </c>
      <c r="Q17" s="6">
        <v>10</v>
      </c>
      <c r="R17" s="6">
        <v>10</v>
      </c>
      <c r="S17" s="6">
        <v>10</v>
      </c>
      <c r="T17" s="6">
        <v>10</v>
      </c>
      <c r="U17" s="6">
        <v>10</v>
      </c>
      <c r="V17" s="6">
        <v>10</v>
      </c>
      <c r="W17" s="6">
        <v>10</v>
      </c>
      <c r="X17" s="6">
        <v>10</v>
      </c>
      <c r="Y17" s="6">
        <v>10</v>
      </c>
      <c r="Z17" s="6">
        <v>10</v>
      </c>
      <c r="AA17" s="6">
        <v>10</v>
      </c>
      <c r="AB17" s="6">
        <v>10</v>
      </c>
      <c r="AC17" s="6">
        <v>10</v>
      </c>
      <c r="AD17" s="6" t="s">
        <v>295</v>
      </c>
      <c r="AE17" s="4">
        <v>44569</v>
      </c>
      <c r="AF17" s="10">
        <v>44561</v>
      </c>
      <c r="AG17" s="6" t="s">
        <v>311</v>
      </c>
    </row>
    <row r="18" spans="1:33" s="6" customFormat="1" x14ac:dyDescent="0.25">
      <c r="A18" s="6">
        <v>2021</v>
      </c>
      <c r="B18" s="4">
        <v>44470</v>
      </c>
      <c r="C18" s="4">
        <v>44561</v>
      </c>
      <c r="D18" s="6" t="s">
        <v>83</v>
      </c>
      <c r="E18" s="6">
        <v>3</v>
      </c>
      <c r="F18" s="6" t="s">
        <v>313</v>
      </c>
      <c r="G18" s="6" t="s">
        <v>313</v>
      </c>
      <c r="H18" s="6" t="s">
        <v>295</v>
      </c>
      <c r="I18" s="6" t="s">
        <v>252</v>
      </c>
      <c r="J18" s="6" t="s">
        <v>253</v>
      </c>
      <c r="K18" s="6" t="s">
        <v>254</v>
      </c>
      <c r="L18" s="6" t="s">
        <v>94</v>
      </c>
      <c r="M18" s="6">
        <f>6376.8*2</f>
        <v>12753.6</v>
      </c>
      <c r="N18" s="6" t="s">
        <v>289</v>
      </c>
      <c r="O18" s="6">
        <f>2509.64*2</f>
        <v>5019.28</v>
      </c>
      <c r="P18" s="6" t="s">
        <v>289</v>
      </c>
      <c r="Q18" s="6">
        <v>11</v>
      </c>
      <c r="R18" s="6">
        <v>11</v>
      </c>
      <c r="S18" s="6">
        <v>11</v>
      </c>
      <c r="T18" s="6">
        <v>11</v>
      </c>
      <c r="U18" s="6">
        <v>11</v>
      </c>
      <c r="V18" s="6">
        <v>11</v>
      </c>
      <c r="W18" s="6">
        <v>11</v>
      </c>
      <c r="X18" s="6">
        <v>11</v>
      </c>
      <c r="Y18" s="6">
        <v>11</v>
      </c>
      <c r="Z18" s="6">
        <v>11</v>
      </c>
      <c r="AA18" s="6">
        <v>11</v>
      </c>
      <c r="AB18" s="6">
        <v>11</v>
      </c>
      <c r="AC18" s="6">
        <v>11</v>
      </c>
      <c r="AD18" s="6" t="s">
        <v>295</v>
      </c>
      <c r="AE18" s="4">
        <v>44569</v>
      </c>
      <c r="AF18" s="10">
        <v>44561</v>
      </c>
      <c r="AG18" s="6" t="s">
        <v>311</v>
      </c>
    </row>
    <row r="19" spans="1:33" s="6" customFormat="1" x14ac:dyDescent="0.25">
      <c r="A19" s="6">
        <v>2021</v>
      </c>
      <c r="B19" s="4">
        <v>44470</v>
      </c>
      <c r="C19" s="4">
        <v>44561</v>
      </c>
      <c r="D19" s="6" t="s">
        <v>83</v>
      </c>
      <c r="E19" s="6">
        <v>4</v>
      </c>
      <c r="F19" s="6" t="s">
        <v>221</v>
      </c>
      <c r="G19" s="6" t="s">
        <v>221</v>
      </c>
      <c r="H19" s="6" t="s">
        <v>295</v>
      </c>
      <c r="I19" s="6" t="s">
        <v>255</v>
      </c>
      <c r="J19" s="6" t="s">
        <v>256</v>
      </c>
      <c r="K19" s="6" t="s">
        <v>257</v>
      </c>
      <c r="L19" s="6" t="s">
        <v>93</v>
      </c>
      <c r="M19" s="6">
        <f>8374.62*2</f>
        <v>16749.240000000002</v>
      </c>
      <c r="N19" s="6" t="s">
        <v>289</v>
      </c>
      <c r="O19" s="6">
        <f>3423.2*2</f>
        <v>6846.4</v>
      </c>
      <c r="P19" s="6" t="s">
        <v>289</v>
      </c>
      <c r="Q19" s="6">
        <v>12</v>
      </c>
      <c r="R19" s="6">
        <v>12</v>
      </c>
      <c r="S19" s="6">
        <v>12</v>
      </c>
      <c r="T19" s="6">
        <v>12</v>
      </c>
      <c r="U19" s="6">
        <v>12</v>
      </c>
      <c r="V19" s="6">
        <v>12</v>
      </c>
      <c r="W19" s="6">
        <v>12</v>
      </c>
      <c r="X19" s="6">
        <v>12</v>
      </c>
      <c r="Y19" s="6">
        <v>12</v>
      </c>
      <c r="Z19" s="6">
        <v>12</v>
      </c>
      <c r="AA19" s="6">
        <v>12</v>
      </c>
      <c r="AB19" s="6">
        <v>12</v>
      </c>
      <c r="AC19" s="6">
        <v>12</v>
      </c>
      <c r="AD19" s="6" t="s">
        <v>295</v>
      </c>
      <c r="AE19" s="4">
        <v>44569</v>
      </c>
      <c r="AF19" s="10">
        <v>44561</v>
      </c>
      <c r="AG19" s="6" t="s">
        <v>311</v>
      </c>
    </row>
    <row r="20" spans="1:33" s="6" customFormat="1" x14ac:dyDescent="0.25">
      <c r="A20" s="6">
        <v>2021</v>
      </c>
      <c r="B20" s="4">
        <v>44470</v>
      </c>
      <c r="C20" s="4">
        <v>44561</v>
      </c>
      <c r="D20" s="6" t="s">
        <v>83</v>
      </c>
      <c r="E20" s="6">
        <v>4</v>
      </c>
      <c r="F20" s="6" t="s">
        <v>222</v>
      </c>
      <c r="G20" s="6" t="s">
        <v>222</v>
      </c>
      <c r="H20" s="6" t="s">
        <v>297</v>
      </c>
      <c r="I20" s="6" t="s">
        <v>258</v>
      </c>
      <c r="J20" s="6" t="s">
        <v>259</v>
      </c>
      <c r="K20" s="6" t="s">
        <v>227</v>
      </c>
      <c r="L20" s="6" t="s">
        <v>94</v>
      </c>
      <c r="M20" s="6">
        <f>6128.6*2</f>
        <v>12257.2</v>
      </c>
      <c r="N20" s="6" t="s">
        <v>289</v>
      </c>
      <c r="O20" s="6">
        <f>3107.65*2</f>
        <v>6215.3</v>
      </c>
      <c r="P20" s="6" t="s">
        <v>289</v>
      </c>
      <c r="Q20" s="6">
        <v>13</v>
      </c>
      <c r="R20" s="6">
        <v>13</v>
      </c>
      <c r="S20" s="6">
        <v>13</v>
      </c>
      <c r="T20" s="6">
        <v>13</v>
      </c>
      <c r="U20" s="6">
        <v>13</v>
      </c>
      <c r="V20" s="6">
        <v>13</v>
      </c>
      <c r="W20" s="6">
        <v>13</v>
      </c>
      <c r="X20" s="6">
        <v>13</v>
      </c>
      <c r="Y20" s="6">
        <v>13</v>
      </c>
      <c r="Z20" s="6">
        <v>13</v>
      </c>
      <c r="AA20" s="6">
        <v>13</v>
      </c>
      <c r="AB20" s="6">
        <v>13</v>
      </c>
      <c r="AC20" s="6">
        <v>13</v>
      </c>
      <c r="AD20" s="6" t="s">
        <v>295</v>
      </c>
      <c r="AE20" s="4">
        <v>44569</v>
      </c>
      <c r="AF20" s="10">
        <v>44561</v>
      </c>
      <c r="AG20" s="6" t="s">
        <v>311</v>
      </c>
    </row>
    <row r="21" spans="1:33" s="6" customFormat="1" x14ac:dyDescent="0.25">
      <c r="A21" s="6">
        <v>2021</v>
      </c>
      <c r="B21" s="4">
        <v>44470</v>
      </c>
      <c r="C21" s="4">
        <v>44561</v>
      </c>
      <c r="D21" s="6" t="s">
        <v>83</v>
      </c>
      <c r="E21" s="6">
        <v>4</v>
      </c>
      <c r="F21" s="6" t="s">
        <v>223</v>
      </c>
      <c r="G21" s="6" t="s">
        <v>223</v>
      </c>
      <c r="H21" s="6" t="s">
        <v>297</v>
      </c>
      <c r="I21" s="6" t="s">
        <v>260</v>
      </c>
      <c r="J21" s="6" t="s">
        <v>246</v>
      </c>
      <c r="K21" s="6" t="s">
        <v>261</v>
      </c>
      <c r="L21" s="6" t="s">
        <v>94</v>
      </c>
      <c r="M21" s="6">
        <f>6332.4*2</f>
        <v>12664.8</v>
      </c>
      <c r="N21" s="6" t="s">
        <v>289</v>
      </c>
      <c r="O21" s="6">
        <f>2788.56*2</f>
        <v>5577.12</v>
      </c>
      <c r="P21" s="6" t="s">
        <v>289</v>
      </c>
      <c r="Q21" s="6">
        <v>14</v>
      </c>
      <c r="R21" s="6">
        <v>14</v>
      </c>
      <c r="S21" s="6">
        <v>14</v>
      </c>
      <c r="T21" s="6">
        <v>14</v>
      </c>
      <c r="U21" s="6">
        <v>14</v>
      </c>
      <c r="V21" s="6">
        <v>14</v>
      </c>
      <c r="W21" s="6">
        <v>14</v>
      </c>
      <c r="X21" s="6">
        <v>14</v>
      </c>
      <c r="Y21" s="6">
        <v>14</v>
      </c>
      <c r="Z21" s="6">
        <v>14</v>
      </c>
      <c r="AA21" s="6">
        <v>14</v>
      </c>
      <c r="AB21" s="6">
        <v>14</v>
      </c>
      <c r="AC21" s="6">
        <v>14</v>
      </c>
      <c r="AD21" s="6" t="s">
        <v>295</v>
      </c>
      <c r="AE21" s="4">
        <v>44569</v>
      </c>
      <c r="AF21" s="10">
        <v>44561</v>
      </c>
      <c r="AG21" s="6" t="s">
        <v>311</v>
      </c>
    </row>
    <row r="22" spans="1:33" s="6" customFormat="1" x14ac:dyDescent="0.25">
      <c r="A22" s="6">
        <v>2021</v>
      </c>
      <c r="B22" s="4">
        <v>44470</v>
      </c>
      <c r="C22" s="4">
        <v>44561</v>
      </c>
      <c r="D22" s="6" t="s">
        <v>83</v>
      </c>
      <c r="E22" s="6">
        <v>4</v>
      </c>
      <c r="F22" s="6" t="s">
        <v>224</v>
      </c>
      <c r="G22" s="6" t="s">
        <v>224</v>
      </c>
      <c r="H22" s="6" t="s">
        <v>297</v>
      </c>
      <c r="I22" s="6" t="s">
        <v>262</v>
      </c>
      <c r="J22" s="6" t="s">
        <v>263</v>
      </c>
      <c r="K22" s="6" t="s">
        <v>227</v>
      </c>
      <c r="L22" s="6" t="s">
        <v>94</v>
      </c>
      <c r="M22" s="6">
        <f>6254.2*2</f>
        <v>12508.4</v>
      </c>
      <c r="N22" s="6" t="s">
        <v>289</v>
      </c>
      <c r="O22" s="6">
        <f>2181.33*2</f>
        <v>4362.66</v>
      </c>
      <c r="P22" s="6" t="s">
        <v>289</v>
      </c>
      <c r="Q22" s="6">
        <v>15</v>
      </c>
      <c r="R22" s="6">
        <v>15</v>
      </c>
      <c r="S22" s="6">
        <v>15</v>
      </c>
      <c r="T22" s="6">
        <v>15</v>
      </c>
      <c r="U22" s="6">
        <v>15</v>
      </c>
      <c r="V22" s="6">
        <v>15</v>
      </c>
      <c r="W22" s="6">
        <v>15</v>
      </c>
      <c r="X22" s="6">
        <v>15</v>
      </c>
      <c r="Y22" s="6">
        <v>15</v>
      </c>
      <c r="Z22" s="6">
        <v>15</v>
      </c>
      <c r="AA22" s="6">
        <v>15</v>
      </c>
      <c r="AB22" s="6">
        <v>15</v>
      </c>
      <c r="AC22" s="6">
        <v>15</v>
      </c>
      <c r="AD22" s="6" t="s">
        <v>295</v>
      </c>
      <c r="AE22" s="4">
        <v>44569</v>
      </c>
      <c r="AF22" s="10">
        <v>44561</v>
      </c>
      <c r="AG22" s="6" t="s">
        <v>311</v>
      </c>
    </row>
    <row r="23" spans="1:33" s="6" customFormat="1" x14ac:dyDescent="0.25">
      <c r="A23" s="6">
        <v>2021</v>
      </c>
      <c r="B23" s="4">
        <v>44470</v>
      </c>
      <c r="C23" s="4">
        <v>44561</v>
      </c>
      <c r="D23" s="6" t="s">
        <v>83</v>
      </c>
      <c r="E23" s="6">
        <v>4</v>
      </c>
      <c r="F23" s="6" t="s">
        <v>223</v>
      </c>
      <c r="G23" s="6" t="s">
        <v>223</v>
      </c>
      <c r="H23" s="6" t="s">
        <v>295</v>
      </c>
      <c r="I23" s="6" t="s">
        <v>264</v>
      </c>
      <c r="J23" s="6" t="s">
        <v>265</v>
      </c>
      <c r="K23" s="6" t="s">
        <v>266</v>
      </c>
      <c r="L23" s="6" t="s">
        <v>94</v>
      </c>
      <c r="M23" s="6">
        <f>4728.6*2</f>
        <v>9457.2000000000007</v>
      </c>
      <c r="N23" s="6" t="s">
        <v>289</v>
      </c>
      <c r="O23" s="6">
        <f>2103.07*2</f>
        <v>4206.1400000000003</v>
      </c>
      <c r="P23" s="6" t="s">
        <v>289</v>
      </c>
      <c r="Q23" s="6">
        <v>16</v>
      </c>
      <c r="R23" s="6">
        <v>16</v>
      </c>
      <c r="S23" s="6">
        <v>16</v>
      </c>
      <c r="T23" s="6">
        <v>16</v>
      </c>
      <c r="U23" s="6">
        <v>16</v>
      </c>
      <c r="V23" s="6">
        <v>16</v>
      </c>
      <c r="W23" s="6">
        <v>16</v>
      </c>
      <c r="X23" s="6">
        <v>16</v>
      </c>
      <c r="Y23" s="6">
        <v>16</v>
      </c>
      <c r="Z23" s="6">
        <v>16</v>
      </c>
      <c r="AA23" s="6">
        <v>16</v>
      </c>
      <c r="AB23" s="6">
        <v>16</v>
      </c>
      <c r="AC23" s="6">
        <v>16</v>
      </c>
      <c r="AD23" s="6" t="s">
        <v>295</v>
      </c>
      <c r="AE23" s="4">
        <v>44569</v>
      </c>
      <c r="AF23" s="10">
        <v>44561</v>
      </c>
      <c r="AG23" s="6" t="s">
        <v>311</v>
      </c>
    </row>
    <row r="24" spans="1:33" s="6" customFormat="1" x14ac:dyDescent="0.25">
      <c r="A24" s="6">
        <v>2021</v>
      </c>
      <c r="B24" s="4">
        <v>44470</v>
      </c>
      <c r="C24" s="4">
        <v>44561</v>
      </c>
      <c r="D24" s="6" t="s">
        <v>83</v>
      </c>
      <c r="E24" s="6">
        <v>4</v>
      </c>
      <c r="F24" s="6" t="s">
        <v>223</v>
      </c>
      <c r="G24" s="6" t="s">
        <v>223</v>
      </c>
      <c r="H24" s="6" t="s">
        <v>295</v>
      </c>
      <c r="I24" s="6" t="s">
        <v>267</v>
      </c>
      <c r="J24" s="6" t="s">
        <v>227</v>
      </c>
      <c r="K24" s="6" t="s">
        <v>243</v>
      </c>
      <c r="L24" s="6" t="s">
        <v>94</v>
      </c>
      <c r="M24" s="6">
        <f>6306.1*2</f>
        <v>12612.2</v>
      </c>
      <c r="N24" s="6" t="s">
        <v>289</v>
      </c>
      <c r="O24" s="6">
        <f>4393.12*2</f>
        <v>8786.24</v>
      </c>
      <c r="P24" s="6" t="s">
        <v>289</v>
      </c>
      <c r="Q24" s="6">
        <v>17</v>
      </c>
      <c r="R24" s="6">
        <v>17</v>
      </c>
      <c r="S24" s="6">
        <v>17</v>
      </c>
      <c r="T24" s="6">
        <v>17</v>
      </c>
      <c r="U24" s="6">
        <v>17</v>
      </c>
      <c r="V24" s="6">
        <v>17</v>
      </c>
      <c r="W24" s="6">
        <v>17</v>
      </c>
      <c r="X24" s="6">
        <v>17</v>
      </c>
      <c r="Y24" s="6">
        <v>17</v>
      </c>
      <c r="Z24" s="6">
        <v>17</v>
      </c>
      <c r="AA24" s="6">
        <v>17</v>
      </c>
      <c r="AB24" s="6">
        <v>17</v>
      </c>
      <c r="AC24" s="6">
        <v>17</v>
      </c>
      <c r="AD24" s="6" t="s">
        <v>295</v>
      </c>
      <c r="AE24" s="4">
        <v>44569</v>
      </c>
      <c r="AF24" s="10">
        <v>44561</v>
      </c>
      <c r="AG24" s="6" t="s">
        <v>311</v>
      </c>
    </row>
    <row r="25" spans="1:33" s="6" customFormat="1" x14ac:dyDescent="0.25">
      <c r="A25" s="6">
        <v>2021</v>
      </c>
      <c r="B25" s="4">
        <v>44470</v>
      </c>
      <c r="C25" s="4">
        <v>44561</v>
      </c>
      <c r="D25" s="6" t="s">
        <v>83</v>
      </c>
      <c r="E25" s="6">
        <v>4</v>
      </c>
      <c r="F25" s="6" t="s">
        <v>222</v>
      </c>
      <c r="G25" s="6" t="s">
        <v>222</v>
      </c>
      <c r="H25" s="6" t="s">
        <v>297</v>
      </c>
      <c r="I25" s="6" t="s">
        <v>268</v>
      </c>
      <c r="J25" s="6" t="s">
        <v>269</v>
      </c>
      <c r="K25" s="6" t="s">
        <v>270</v>
      </c>
      <c r="L25" s="6" t="s">
        <v>94</v>
      </c>
      <c r="M25" s="6">
        <f>6106.1*2</f>
        <v>12212.2</v>
      </c>
      <c r="N25" s="6" t="s">
        <v>289</v>
      </c>
      <c r="O25" s="6">
        <f>1553.49*2</f>
        <v>3106.98</v>
      </c>
      <c r="P25" s="6" t="s">
        <v>289</v>
      </c>
      <c r="Q25" s="6">
        <v>18</v>
      </c>
      <c r="R25" s="6">
        <v>18</v>
      </c>
      <c r="S25" s="6">
        <v>18</v>
      </c>
      <c r="T25" s="6">
        <v>18</v>
      </c>
      <c r="U25" s="6">
        <v>18</v>
      </c>
      <c r="V25" s="6">
        <v>18</v>
      </c>
      <c r="W25" s="6">
        <v>18</v>
      </c>
      <c r="X25" s="6">
        <v>18</v>
      </c>
      <c r="Y25" s="6">
        <v>18</v>
      </c>
      <c r="Z25" s="6">
        <v>18</v>
      </c>
      <c r="AA25" s="6">
        <v>18</v>
      </c>
      <c r="AB25" s="6">
        <v>18</v>
      </c>
      <c r="AC25" s="6">
        <v>18</v>
      </c>
      <c r="AD25" s="6" t="s">
        <v>295</v>
      </c>
      <c r="AE25" s="4">
        <v>44569</v>
      </c>
      <c r="AF25" s="10">
        <v>44561</v>
      </c>
      <c r="AG25" s="6" t="s">
        <v>311</v>
      </c>
    </row>
    <row r="26" spans="1:33" s="6" customFormat="1" x14ac:dyDescent="0.25">
      <c r="A26" s="6">
        <v>2021</v>
      </c>
      <c r="B26" s="4">
        <v>44470</v>
      </c>
      <c r="C26" s="4">
        <v>44561</v>
      </c>
      <c r="D26" s="6" t="s">
        <v>83</v>
      </c>
      <c r="E26" s="6">
        <v>4</v>
      </c>
      <c r="F26" s="6" t="s">
        <v>223</v>
      </c>
      <c r="G26" s="6" t="s">
        <v>223</v>
      </c>
      <c r="H26" s="6" t="s">
        <v>295</v>
      </c>
      <c r="I26" s="6" t="s">
        <v>271</v>
      </c>
      <c r="J26" s="6" t="s">
        <v>272</v>
      </c>
      <c r="K26" s="6" t="s">
        <v>273</v>
      </c>
      <c r="L26" s="6" t="s">
        <v>94</v>
      </c>
      <c r="M26" s="6">
        <f>5893.2*2</f>
        <v>11786.4</v>
      </c>
      <c r="N26" s="6" t="s">
        <v>289</v>
      </c>
      <c r="O26" s="6">
        <f>4683.39*2</f>
        <v>9366.7800000000007</v>
      </c>
      <c r="P26" s="6" t="s">
        <v>289</v>
      </c>
      <c r="Q26" s="6">
        <v>19</v>
      </c>
      <c r="R26" s="6">
        <v>19</v>
      </c>
      <c r="S26" s="6">
        <v>19</v>
      </c>
      <c r="T26" s="6">
        <v>19</v>
      </c>
      <c r="U26" s="6">
        <v>19</v>
      </c>
      <c r="V26" s="6">
        <v>19</v>
      </c>
      <c r="W26" s="6">
        <v>19</v>
      </c>
      <c r="X26" s="6">
        <v>19</v>
      </c>
      <c r="Y26" s="6">
        <v>19</v>
      </c>
      <c r="Z26" s="6">
        <v>19</v>
      </c>
      <c r="AA26" s="6">
        <v>19</v>
      </c>
      <c r="AB26" s="6">
        <v>19</v>
      </c>
      <c r="AC26" s="6">
        <v>19</v>
      </c>
      <c r="AD26" s="6" t="s">
        <v>295</v>
      </c>
      <c r="AE26" s="4">
        <v>44569</v>
      </c>
      <c r="AF26" s="10">
        <v>44561</v>
      </c>
      <c r="AG26" s="6" t="s">
        <v>311</v>
      </c>
    </row>
    <row r="27" spans="1:33" s="6" customFormat="1" x14ac:dyDescent="0.25">
      <c r="A27" s="6">
        <v>2021</v>
      </c>
      <c r="B27" s="4">
        <v>44470</v>
      </c>
      <c r="C27" s="4">
        <v>44561</v>
      </c>
      <c r="D27" s="6" t="s">
        <v>83</v>
      </c>
      <c r="E27" s="6">
        <v>3</v>
      </c>
      <c r="F27" s="6" t="s">
        <v>314</v>
      </c>
      <c r="G27" s="6" t="s">
        <v>314</v>
      </c>
      <c r="H27" s="6" t="s">
        <v>297</v>
      </c>
      <c r="I27" s="6" t="s">
        <v>274</v>
      </c>
      <c r="J27" s="6" t="s">
        <v>275</v>
      </c>
      <c r="K27" s="6" t="s">
        <v>266</v>
      </c>
      <c r="L27" s="6" t="s">
        <v>94</v>
      </c>
      <c r="M27" s="6">
        <f>7519.55*2</f>
        <v>15039.1</v>
      </c>
      <c r="N27" s="6" t="s">
        <v>289</v>
      </c>
      <c r="O27" s="6">
        <f>4790.24*2</f>
        <v>9580.48</v>
      </c>
      <c r="P27" s="6" t="s">
        <v>289</v>
      </c>
      <c r="Q27" s="6">
        <v>20</v>
      </c>
      <c r="R27" s="6">
        <v>20</v>
      </c>
      <c r="S27" s="6">
        <v>20</v>
      </c>
      <c r="T27" s="6">
        <v>20</v>
      </c>
      <c r="U27" s="6">
        <v>20</v>
      </c>
      <c r="V27" s="6">
        <v>20</v>
      </c>
      <c r="W27" s="6">
        <v>20</v>
      </c>
      <c r="X27" s="6">
        <v>20</v>
      </c>
      <c r="Y27" s="6">
        <v>20</v>
      </c>
      <c r="Z27" s="6">
        <v>20</v>
      </c>
      <c r="AA27" s="6">
        <v>20</v>
      </c>
      <c r="AB27" s="6">
        <v>20</v>
      </c>
      <c r="AC27" s="6">
        <v>20</v>
      </c>
      <c r="AD27" s="6" t="s">
        <v>295</v>
      </c>
      <c r="AE27" s="4">
        <v>44569</v>
      </c>
      <c r="AF27" s="10">
        <v>44561</v>
      </c>
      <c r="AG27" s="6" t="s">
        <v>311</v>
      </c>
    </row>
    <row r="28" spans="1:33" s="6" customFormat="1" x14ac:dyDescent="0.25">
      <c r="A28" s="6">
        <v>2021</v>
      </c>
      <c r="B28" s="4">
        <v>44470</v>
      </c>
      <c r="C28" s="4">
        <v>44561</v>
      </c>
      <c r="D28" s="6" t="s">
        <v>83</v>
      </c>
      <c r="E28" s="6">
        <v>4</v>
      </c>
      <c r="F28" s="6" t="s">
        <v>225</v>
      </c>
      <c r="G28" s="6" t="s">
        <v>225</v>
      </c>
      <c r="H28" s="6" t="s">
        <v>295</v>
      </c>
      <c r="I28" s="6" t="s">
        <v>276</v>
      </c>
      <c r="J28" s="6" t="s">
        <v>277</v>
      </c>
      <c r="K28" s="6" t="s">
        <v>249</v>
      </c>
      <c r="L28" s="6" t="s">
        <v>94</v>
      </c>
      <c r="M28" s="6">
        <f>5876.8*2</f>
        <v>11753.6</v>
      </c>
      <c r="N28" s="6" t="s">
        <v>289</v>
      </c>
      <c r="O28" s="6">
        <f>2494.73*2</f>
        <v>4989.46</v>
      </c>
      <c r="P28" s="6" t="s">
        <v>289</v>
      </c>
      <c r="Q28" s="6">
        <v>21</v>
      </c>
      <c r="R28" s="6">
        <v>21</v>
      </c>
      <c r="S28" s="6">
        <v>21</v>
      </c>
      <c r="T28" s="6">
        <v>21</v>
      </c>
      <c r="U28" s="6">
        <v>21</v>
      </c>
      <c r="V28" s="6">
        <v>21</v>
      </c>
      <c r="W28" s="6">
        <v>21</v>
      </c>
      <c r="X28" s="6">
        <v>21</v>
      </c>
      <c r="Y28" s="6">
        <v>21</v>
      </c>
      <c r="Z28" s="6">
        <v>21</v>
      </c>
      <c r="AA28" s="6">
        <v>21</v>
      </c>
      <c r="AB28" s="6">
        <v>21</v>
      </c>
      <c r="AC28" s="6">
        <v>21</v>
      </c>
      <c r="AD28" s="6" t="s">
        <v>295</v>
      </c>
      <c r="AE28" s="4">
        <v>44569</v>
      </c>
      <c r="AF28" s="4">
        <v>44561</v>
      </c>
      <c r="AG28" s="12" t="s">
        <v>311</v>
      </c>
    </row>
    <row r="29" spans="1:33" s="6" customFormat="1" x14ac:dyDescent="0.25">
      <c r="A29" s="6">
        <v>2021</v>
      </c>
      <c r="B29" s="4">
        <v>44470</v>
      </c>
      <c r="C29" s="4">
        <v>44561</v>
      </c>
      <c r="D29" s="6" t="s">
        <v>83</v>
      </c>
      <c r="E29" s="6">
        <v>4</v>
      </c>
      <c r="F29" s="6" t="s">
        <v>226</v>
      </c>
      <c r="G29" s="6" t="s">
        <v>226</v>
      </c>
      <c r="H29" s="6" t="s">
        <v>297</v>
      </c>
      <c r="I29" s="6" t="s">
        <v>278</v>
      </c>
      <c r="J29" s="6" t="s">
        <v>279</v>
      </c>
      <c r="K29" s="6" t="s">
        <v>227</v>
      </c>
      <c r="L29" s="6" t="s">
        <v>94</v>
      </c>
      <c r="M29" s="6">
        <f>6322.6*2</f>
        <v>12645.2</v>
      </c>
      <c r="N29" s="6" t="s">
        <v>289</v>
      </c>
      <c r="O29" s="6">
        <f>3400.65*2</f>
        <v>6801.3</v>
      </c>
      <c r="P29" s="6" t="s">
        <v>289</v>
      </c>
      <c r="Q29" s="6">
        <v>22</v>
      </c>
      <c r="R29" s="6">
        <v>22</v>
      </c>
      <c r="S29" s="6">
        <v>22</v>
      </c>
      <c r="T29" s="6">
        <v>22</v>
      </c>
      <c r="U29" s="6">
        <v>22</v>
      </c>
      <c r="V29" s="6">
        <v>22</v>
      </c>
      <c r="W29" s="6">
        <v>22</v>
      </c>
      <c r="X29" s="6">
        <v>22</v>
      </c>
      <c r="Y29" s="6">
        <v>22</v>
      </c>
      <c r="Z29" s="6">
        <v>22</v>
      </c>
      <c r="AA29" s="6">
        <v>22</v>
      </c>
      <c r="AB29" s="6">
        <v>22</v>
      </c>
      <c r="AC29" s="6">
        <v>22</v>
      </c>
      <c r="AD29" s="6" t="s">
        <v>295</v>
      </c>
      <c r="AE29" s="4">
        <v>44569</v>
      </c>
      <c r="AF29" s="4">
        <v>44561</v>
      </c>
      <c r="AG29" s="12" t="s">
        <v>311</v>
      </c>
    </row>
    <row r="30" spans="1:33" x14ac:dyDescent="0.25">
      <c r="A30">
        <v>2021</v>
      </c>
      <c r="B30" s="4">
        <v>44470</v>
      </c>
      <c r="C30" s="4">
        <v>44561</v>
      </c>
      <c r="D30" t="s">
        <v>83</v>
      </c>
      <c r="E30" s="3">
        <v>4</v>
      </c>
      <c r="F30" t="s">
        <v>222</v>
      </c>
      <c r="G30" t="s">
        <v>222</v>
      </c>
      <c r="H30" s="3" t="s">
        <v>297</v>
      </c>
      <c r="I30" t="s">
        <v>280</v>
      </c>
      <c r="J30" t="s">
        <v>281</v>
      </c>
      <c r="K30" t="s">
        <v>282</v>
      </c>
      <c r="L30" t="s">
        <v>94</v>
      </c>
      <c r="M30">
        <f>6084.45*2</f>
        <v>12168.9</v>
      </c>
      <c r="N30" t="s">
        <v>289</v>
      </c>
      <c r="O30">
        <f>4067.3*2</f>
        <v>8134.6</v>
      </c>
      <c r="P30" t="s">
        <v>289</v>
      </c>
      <c r="Q30">
        <v>23</v>
      </c>
      <c r="R30">
        <v>23</v>
      </c>
      <c r="S30">
        <v>23</v>
      </c>
      <c r="T30">
        <v>23</v>
      </c>
      <c r="U30">
        <v>23</v>
      </c>
      <c r="V30">
        <v>23</v>
      </c>
      <c r="W30">
        <v>23</v>
      </c>
      <c r="X30">
        <v>23</v>
      </c>
      <c r="Y30">
        <v>23</v>
      </c>
      <c r="Z30">
        <v>23</v>
      </c>
      <c r="AA30">
        <v>23</v>
      </c>
      <c r="AB30">
        <v>23</v>
      </c>
      <c r="AC30">
        <v>23</v>
      </c>
      <c r="AD30" s="3" t="s">
        <v>295</v>
      </c>
      <c r="AE30" s="4">
        <v>44569</v>
      </c>
      <c r="AF30" s="4">
        <v>44561</v>
      </c>
      <c r="AG30" s="12" t="s">
        <v>311</v>
      </c>
    </row>
    <row r="31" spans="1:33" x14ac:dyDescent="0.25">
      <c r="A31">
        <v>2021</v>
      </c>
      <c r="B31" s="4">
        <v>44470</v>
      </c>
      <c r="C31" s="4">
        <v>44561</v>
      </c>
      <c r="D31" t="s">
        <v>83</v>
      </c>
      <c r="E31" s="3">
        <v>4</v>
      </c>
      <c r="F31" t="s">
        <v>225</v>
      </c>
      <c r="G31" t="s">
        <v>225</v>
      </c>
      <c r="H31" s="3" t="s">
        <v>297</v>
      </c>
      <c r="I31" t="s">
        <v>283</v>
      </c>
      <c r="J31" t="s">
        <v>251</v>
      </c>
      <c r="K31" t="s">
        <v>243</v>
      </c>
      <c r="L31" t="s">
        <v>94</v>
      </c>
      <c r="M31">
        <f>5824.85*2</f>
        <v>11649.7</v>
      </c>
      <c r="N31" t="s">
        <v>289</v>
      </c>
      <c r="O31">
        <f>1090.44*2</f>
        <v>2180.88</v>
      </c>
      <c r="P31" t="s">
        <v>289</v>
      </c>
      <c r="Q31">
        <v>24</v>
      </c>
      <c r="R31">
        <v>24</v>
      </c>
      <c r="S31">
        <v>24</v>
      </c>
      <c r="T31">
        <v>24</v>
      </c>
      <c r="U31">
        <v>24</v>
      </c>
      <c r="V31">
        <v>24</v>
      </c>
      <c r="W31">
        <v>24</v>
      </c>
      <c r="X31">
        <v>24</v>
      </c>
      <c r="Y31">
        <v>24</v>
      </c>
      <c r="Z31">
        <v>24</v>
      </c>
      <c r="AA31">
        <v>24</v>
      </c>
      <c r="AB31">
        <v>24</v>
      </c>
      <c r="AC31">
        <v>24</v>
      </c>
      <c r="AD31" s="3" t="s">
        <v>295</v>
      </c>
      <c r="AE31" s="4">
        <v>44569</v>
      </c>
      <c r="AF31" s="4">
        <v>44561</v>
      </c>
      <c r="AG31" s="12" t="s">
        <v>311</v>
      </c>
    </row>
    <row r="32" spans="1:33" x14ac:dyDescent="0.25">
      <c r="A32">
        <v>2021</v>
      </c>
      <c r="B32" s="4">
        <v>44470</v>
      </c>
      <c r="C32" s="4">
        <v>44561</v>
      </c>
      <c r="D32" t="s">
        <v>83</v>
      </c>
      <c r="E32" s="3">
        <v>4</v>
      </c>
      <c r="F32" t="s">
        <v>222</v>
      </c>
      <c r="G32" t="s">
        <v>222</v>
      </c>
      <c r="H32" s="3" t="s">
        <v>297</v>
      </c>
      <c r="I32" t="s">
        <v>284</v>
      </c>
      <c r="J32" t="s">
        <v>285</v>
      </c>
      <c r="K32" t="s">
        <v>286</v>
      </c>
      <c r="L32" t="s">
        <v>94</v>
      </c>
      <c r="M32">
        <f>3327.2*2</f>
        <v>6654.4</v>
      </c>
      <c r="N32" t="s">
        <v>289</v>
      </c>
      <c r="O32">
        <f>2012.75</f>
        <v>2012.75</v>
      </c>
      <c r="P32" t="s">
        <v>289</v>
      </c>
      <c r="Q32">
        <v>25</v>
      </c>
      <c r="R32">
        <v>25</v>
      </c>
      <c r="S32">
        <v>25</v>
      </c>
      <c r="T32">
        <v>25</v>
      </c>
      <c r="U32">
        <v>25</v>
      </c>
      <c r="V32">
        <v>25</v>
      </c>
      <c r="W32">
        <v>25</v>
      </c>
      <c r="X32">
        <v>25</v>
      </c>
      <c r="Y32">
        <v>25</v>
      </c>
      <c r="Z32">
        <v>25</v>
      </c>
      <c r="AA32">
        <v>25</v>
      </c>
      <c r="AB32">
        <v>25</v>
      </c>
      <c r="AC32">
        <v>25</v>
      </c>
      <c r="AD32" s="3" t="s">
        <v>295</v>
      </c>
      <c r="AE32" s="4">
        <v>44569</v>
      </c>
      <c r="AF32" s="4">
        <v>44561</v>
      </c>
      <c r="AG32" s="12" t="s">
        <v>311</v>
      </c>
    </row>
    <row r="33" spans="1:33" x14ac:dyDescent="0.25">
      <c r="A33">
        <v>2021</v>
      </c>
      <c r="B33" s="4">
        <v>44470</v>
      </c>
      <c r="C33" s="4">
        <v>44561</v>
      </c>
      <c r="D33" t="s">
        <v>83</v>
      </c>
      <c r="E33" s="3">
        <v>4</v>
      </c>
      <c r="F33" t="s">
        <v>225</v>
      </c>
      <c r="G33" t="s">
        <v>225</v>
      </c>
      <c r="H33" s="3" t="s">
        <v>295</v>
      </c>
      <c r="I33" t="s">
        <v>287</v>
      </c>
      <c r="J33" t="s">
        <v>266</v>
      </c>
      <c r="K33" t="s">
        <v>288</v>
      </c>
      <c r="L33" t="s">
        <v>94</v>
      </c>
      <c r="M33">
        <f>3227.2*2</f>
        <v>6454.4</v>
      </c>
      <c r="N33" t="s">
        <v>289</v>
      </c>
      <c r="O33">
        <f>2012.75*2</f>
        <v>4025.5</v>
      </c>
      <c r="P33" t="s">
        <v>289</v>
      </c>
      <c r="Q33">
        <v>26</v>
      </c>
      <c r="R33">
        <v>26</v>
      </c>
      <c r="S33">
        <v>26</v>
      </c>
      <c r="T33">
        <v>26</v>
      </c>
      <c r="U33">
        <v>26</v>
      </c>
      <c r="V33">
        <v>26</v>
      </c>
      <c r="W33">
        <v>26</v>
      </c>
      <c r="X33">
        <v>26</v>
      </c>
      <c r="Y33">
        <v>26</v>
      </c>
      <c r="Z33">
        <v>26</v>
      </c>
      <c r="AA33">
        <v>26</v>
      </c>
      <c r="AB33">
        <v>26</v>
      </c>
      <c r="AC33">
        <v>26</v>
      </c>
      <c r="AD33" s="3" t="s">
        <v>295</v>
      </c>
      <c r="AE33" s="4">
        <v>44569</v>
      </c>
      <c r="AF33" s="4">
        <v>44561</v>
      </c>
      <c r="AG33" s="12" t="s">
        <v>311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phoneticPr fontId="3" type="noConversion"/>
  <dataValidations count="2">
    <dataValidation type="list" allowBlank="1" showErrorMessage="1" sqref="D8:D158" xr:uid="{00000000-0002-0000-0000-000000000000}">
      <formula1>Hidden_13</formula1>
    </dataValidation>
    <dataValidation type="list" allowBlank="1" showErrorMessage="1" sqref="L8:L157" xr:uid="{00000000-0002-0000-0000-000001000000}">
      <formula1>Hidden_211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29"/>
  <sheetViews>
    <sheetView topLeftCell="A3" workbookViewId="0">
      <selection activeCell="C31" sqref="C31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308</v>
      </c>
      <c r="C4">
        <v>0</v>
      </c>
      <c r="D4">
        <v>0</v>
      </c>
      <c r="E4" s="13" t="s">
        <v>302</v>
      </c>
      <c r="F4" s="13" t="s">
        <v>303</v>
      </c>
    </row>
    <row r="5" spans="1:6" x14ac:dyDescent="0.25">
      <c r="A5">
        <v>2</v>
      </c>
      <c r="B5" s="8" t="s">
        <v>308</v>
      </c>
      <c r="C5">
        <v>0</v>
      </c>
      <c r="D5">
        <v>0</v>
      </c>
      <c r="E5" s="13" t="s">
        <v>302</v>
      </c>
      <c r="F5" s="8" t="s">
        <v>303</v>
      </c>
    </row>
    <row r="6" spans="1:6" x14ac:dyDescent="0.25">
      <c r="A6">
        <v>3</v>
      </c>
      <c r="B6" s="8" t="s">
        <v>308</v>
      </c>
      <c r="C6">
        <v>0</v>
      </c>
      <c r="D6">
        <v>0</v>
      </c>
      <c r="E6" s="13" t="s">
        <v>302</v>
      </c>
      <c r="F6" s="8" t="s">
        <v>303</v>
      </c>
    </row>
    <row r="7" spans="1:6" x14ac:dyDescent="0.25">
      <c r="A7">
        <v>4</v>
      </c>
      <c r="B7" s="8" t="s">
        <v>308</v>
      </c>
      <c r="C7">
        <v>0</v>
      </c>
      <c r="D7">
        <v>0</v>
      </c>
      <c r="E7" s="13" t="s">
        <v>302</v>
      </c>
      <c r="F7" s="8" t="s">
        <v>303</v>
      </c>
    </row>
    <row r="8" spans="1:6" x14ac:dyDescent="0.25">
      <c r="A8">
        <v>5</v>
      </c>
      <c r="B8" s="8" t="s">
        <v>308</v>
      </c>
      <c r="C8">
        <v>0</v>
      </c>
      <c r="D8">
        <v>0</v>
      </c>
      <c r="E8" s="13" t="s">
        <v>302</v>
      </c>
      <c r="F8" s="8" t="s">
        <v>303</v>
      </c>
    </row>
    <row r="9" spans="1:6" x14ac:dyDescent="0.25">
      <c r="A9">
        <v>6</v>
      </c>
      <c r="B9" s="8" t="s">
        <v>308</v>
      </c>
      <c r="C9">
        <v>0</v>
      </c>
      <c r="D9">
        <v>0</v>
      </c>
      <c r="E9" s="13" t="s">
        <v>302</v>
      </c>
      <c r="F9" s="8" t="s">
        <v>303</v>
      </c>
    </row>
    <row r="10" spans="1:6" x14ac:dyDescent="0.25">
      <c r="A10">
        <v>7</v>
      </c>
      <c r="B10" s="8" t="s">
        <v>308</v>
      </c>
      <c r="C10">
        <v>0</v>
      </c>
      <c r="D10">
        <v>0</v>
      </c>
      <c r="E10" s="13" t="s">
        <v>302</v>
      </c>
      <c r="F10" s="8" t="s">
        <v>303</v>
      </c>
    </row>
    <row r="11" spans="1:6" x14ac:dyDescent="0.25">
      <c r="A11">
        <v>8</v>
      </c>
      <c r="B11" s="8" t="s">
        <v>308</v>
      </c>
      <c r="C11">
        <v>0</v>
      </c>
      <c r="D11">
        <v>0</v>
      </c>
      <c r="E11" s="13" t="s">
        <v>302</v>
      </c>
      <c r="F11" s="8" t="s">
        <v>303</v>
      </c>
    </row>
    <row r="12" spans="1:6" x14ac:dyDescent="0.25">
      <c r="A12">
        <v>9</v>
      </c>
      <c r="B12" s="8" t="s">
        <v>308</v>
      </c>
      <c r="C12">
        <v>0</v>
      </c>
      <c r="D12">
        <v>0</v>
      </c>
      <c r="E12" s="13" t="s">
        <v>302</v>
      </c>
      <c r="F12" s="8" t="s">
        <v>303</v>
      </c>
    </row>
    <row r="13" spans="1:6" x14ac:dyDescent="0.25">
      <c r="A13">
        <v>10</v>
      </c>
      <c r="B13" s="8" t="s">
        <v>308</v>
      </c>
      <c r="C13">
        <v>0</v>
      </c>
      <c r="D13">
        <v>0</v>
      </c>
      <c r="E13" s="13" t="s">
        <v>302</v>
      </c>
      <c r="F13" s="8" t="s">
        <v>303</v>
      </c>
    </row>
    <row r="14" spans="1:6" x14ac:dyDescent="0.25">
      <c r="A14">
        <v>11</v>
      </c>
      <c r="B14" s="8" t="s">
        <v>308</v>
      </c>
      <c r="C14">
        <v>0</v>
      </c>
      <c r="D14">
        <v>0</v>
      </c>
      <c r="E14" s="13" t="s">
        <v>302</v>
      </c>
      <c r="F14" s="8" t="s">
        <v>303</v>
      </c>
    </row>
    <row r="15" spans="1:6" x14ac:dyDescent="0.25">
      <c r="A15">
        <v>12</v>
      </c>
      <c r="B15" s="8" t="s">
        <v>308</v>
      </c>
      <c r="C15">
        <v>0</v>
      </c>
      <c r="D15">
        <v>0</v>
      </c>
      <c r="E15" s="13" t="s">
        <v>302</v>
      </c>
      <c r="F15" s="8" t="s">
        <v>303</v>
      </c>
    </row>
    <row r="16" spans="1:6" x14ac:dyDescent="0.25">
      <c r="A16">
        <v>13</v>
      </c>
      <c r="B16" s="8" t="s">
        <v>308</v>
      </c>
      <c r="C16">
        <v>0</v>
      </c>
      <c r="D16">
        <v>0</v>
      </c>
      <c r="E16" s="13" t="s">
        <v>302</v>
      </c>
      <c r="F16" s="8" t="s">
        <v>303</v>
      </c>
    </row>
    <row r="17" spans="1:6" x14ac:dyDescent="0.25">
      <c r="A17">
        <v>14</v>
      </c>
      <c r="B17" s="8" t="s">
        <v>308</v>
      </c>
      <c r="C17">
        <v>0</v>
      </c>
      <c r="D17">
        <v>0</v>
      </c>
      <c r="E17" s="13" t="s">
        <v>302</v>
      </c>
      <c r="F17" s="8" t="s">
        <v>303</v>
      </c>
    </row>
    <row r="18" spans="1:6" x14ac:dyDescent="0.25">
      <c r="A18">
        <v>15</v>
      </c>
      <c r="B18" s="8" t="s">
        <v>308</v>
      </c>
      <c r="C18">
        <v>0</v>
      </c>
      <c r="D18">
        <v>0</v>
      </c>
      <c r="E18" s="13" t="s">
        <v>302</v>
      </c>
      <c r="F18" s="8" t="s">
        <v>303</v>
      </c>
    </row>
    <row r="19" spans="1:6" x14ac:dyDescent="0.25">
      <c r="A19">
        <v>16</v>
      </c>
      <c r="B19" s="8" t="s">
        <v>308</v>
      </c>
      <c r="C19">
        <v>0</v>
      </c>
      <c r="D19">
        <v>0</v>
      </c>
      <c r="E19" s="13" t="s">
        <v>302</v>
      </c>
      <c r="F19" s="8" t="s">
        <v>303</v>
      </c>
    </row>
    <row r="20" spans="1:6" x14ac:dyDescent="0.25">
      <c r="A20">
        <v>17</v>
      </c>
      <c r="B20" s="8" t="s">
        <v>308</v>
      </c>
      <c r="C20">
        <v>0</v>
      </c>
      <c r="D20">
        <v>0</v>
      </c>
      <c r="E20" s="13" t="s">
        <v>302</v>
      </c>
      <c r="F20" s="8" t="s">
        <v>303</v>
      </c>
    </row>
    <row r="21" spans="1:6" x14ac:dyDescent="0.25">
      <c r="A21">
        <v>18</v>
      </c>
      <c r="B21" s="8" t="s">
        <v>308</v>
      </c>
      <c r="C21">
        <v>0</v>
      </c>
      <c r="D21">
        <v>0</v>
      </c>
      <c r="E21" s="13" t="s">
        <v>302</v>
      </c>
      <c r="F21" s="8" t="s">
        <v>303</v>
      </c>
    </row>
    <row r="22" spans="1:6" x14ac:dyDescent="0.25">
      <c r="A22">
        <v>19</v>
      </c>
      <c r="B22" s="8" t="s">
        <v>308</v>
      </c>
      <c r="C22">
        <v>0</v>
      </c>
      <c r="D22">
        <v>0</v>
      </c>
      <c r="E22" s="13" t="s">
        <v>302</v>
      </c>
      <c r="F22" s="8" t="s">
        <v>303</v>
      </c>
    </row>
    <row r="23" spans="1:6" x14ac:dyDescent="0.25">
      <c r="A23">
        <v>20</v>
      </c>
      <c r="B23" s="8" t="s">
        <v>308</v>
      </c>
      <c r="C23">
        <v>0</v>
      </c>
      <c r="D23">
        <v>0</v>
      </c>
      <c r="E23" s="13" t="s">
        <v>302</v>
      </c>
      <c r="F23" s="8" t="s">
        <v>303</v>
      </c>
    </row>
    <row r="24" spans="1:6" x14ac:dyDescent="0.25">
      <c r="A24">
        <v>21</v>
      </c>
      <c r="B24" s="8" t="s">
        <v>308</v>
      </c>
      <c r="C24">
        <v>0</v>
      </c>
      <c r="D24">
        <v>0</v>
      </c>
      <c r="E24" s="13" t="s">
        <v>302</v>
      </c>
      <c r="F24" s="8" t="s">
        <v>303</v>
      </c>
    </row>
    <row r="25" spans="1:6" x14ac:dyDescent="0.25">
      <c r="A25">
        <v>22</v>
      </c>
      <c r="B25" s="8" t="s">
        <v>308</v>
      </c>
      <c r="C25">
        <v>0</v>
      </c>
      <c r="D25">
        <v>0</v>
      </c>
      <c r="E25" s="13" t="s">
        <v>302</v>
      </c>
      <c r="F25" s="8" t="s">
        <v>303</v>
      </c>
    </row>
    <row r="26" spans="1:6" x14ac:dyDescent="0.25">
      <c r="A26">
        <v>23</v>
      </c>
      <c r="B26" s="8" t="s">
        <v>308</v>
      </c>
      <c r="C26">
        <v>0</v>
      </c>
      <c r="D26">
        <v>0</v>
      </c>
      <c r="E26" s="13" t="s">
        <v>302</v>
      </c>
      <c r="F26" s="8" t="s">
        <v>303</v>
      </c>
    </row>
    <row r="27" spans="1:6" x14ac:dyDescent="0.25">
      <c r="A27">
        <v>24</v>
      </c>
      <c r="B27" s="8" t="s">
        <v>308</v>
      </c>
      <c r="C27">
        <v>0</v>
      </c>
      <c r="D27">
        <v>0</v>
      </c>
      <c r="E27" s="13" t="s">
        <v>302</v>
      </c>
      <c r="F27" s="8" t="s">
        <v>303</v>
      </c>
    </row>
    <row r="28" spans="1:6" x14ac:dyDescent="0.25">
      <c r="A28">
        <v>25</v>
      </c>
      <c r="B28" s="8" t="s">
        <v>308</v>
      </c>
      <c r="C28">
        <v>0</v>
      </c>
      <c r="D28">
        <v>0</v>
      </c>
      <c r="E28" s="13" t="s">
        <v>302</v>
      </c>
      <c r="F28" s="8" t="s">
        <v>303</v>
      </c>
    </row>
    <row r="29" spans="1:6" x14ac:dyDescent="0.25">
      <c r="A29">
        <v>26</v>
      </c>
      <c r="B29" s="8" t="s">
        <v>308</v>
      </c>
      <c r="C29">
        <v>0</v>
      </c>
      <c r="D29">
        <v>0</v>
      </c>
      <c r="E29" s="13" t="s">
        <v>302</v>
      </c>
      <c r="F29" s="8" t="s">
        <v>303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29"/>
  <sheetViews>
    <sheetView topLeftCell="A3" workbookViewId="0">
      <selection activeCell="H12" sqref="H12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309</v>
      </c>
      <c r="C4">
        <v>0</v>
      </c>
      <c r="D4">
        <v>0</v>
      </c>
      <c r="E4" t="s">
        <v>302</v>
      </c>
      <c r="F4" t="s">
        <v>303</v>
      </c>
    </row>
    <row r="5" spans="1:6" x14ac:dyDescent="0.25">
      <c r="A5">
        <v>2</v>
      </c>
      <c r="B5" s="8" t="s">
        <v>309</v>
      </c>
      <c r="C5">
        <v>0</v>
      </c>
      <c r="D5">
        <v>0</v>
      </c>
      <c r="E5" s="8" t="s">
        <v>302</v>
      </c>
      <c r="F5" s="8" t="s">
        <v>303</v>
      </c>
    </row>
    <row r="6" spans="1:6" x14ac:dyDescent="0.25">
      <c r="A6">
        <v>3</v>
      </c>
      <c r="B6" s="8" t="s">
        <v>309</v>
      </c>
      <c r="C6">
        <v>0</v>
      </c>
      <c r="D6">
        <v>0</v>
      </c>
      <c r="E6" s="8" t="s">
        <v>302</v>
      </c>
      <c r="F6" s="8" t="s">
        <v>303</v>
      </c>
    </row>
    <row r="7" spans="1:6" x14ac:dyDescent="0.25">
      <c r="A7">
        <v>4</v>
      </c>
      <c r="B7" s="8" t="s">
        <v>309</v>
      </c>
      <c r="C7">
        <v>0</v>
      </c>
      <c r="D7">
        <v>0</v>
      </c>
      <c r="E7" s="8" t="s">
        <v>302</v>
      </c>
      <c r="F7" s="8" t="s">
        <v>303</v>
      </c>
    </row>
    <row r="8" spans="1:6" x14ac:dyDescent="0.25">
      <c r="A8">
        <v>5</v>
      </c>
      <c r="B8" s="8" t="s">
        <v>309</v>
      </c>
      <c r="C8">
        <v>0</v>
      </c>
      <c r="D8">
        <v>0</v>
      </c>
      <c r="E8" s="8" t="s">
        <v>302</v>
      </c>
      <c r="F8" s="8" t="s">
        <v>303</v>
      </c>
    </row>
    <row r="9" spans="1:6" x14ac:dyDescent="0.25">
      <c r="A9">
        <v>6</v>
      </c>
      <c r="B9" s="8" t="s">
        <v>309</v>
      </c>
      <c r="C9">
        <v>0</v>
      </c>
      <c r="D9">
        <v>0</v>
      </c>
      <c r="E9" s="8" t="s">
        <v>302</v>
      </c>
      <c r="F9" s="8" t="s">
        <v>303</v>
      </c>
    </row>
    <row r="10" spans="1:6" x14ac:dyDescent="0.25">
      <c r="A10">
        <v>7</v>
      </c>
      <c r="B10" s="8" t="s">
        <v>309</v>
      </c>
      <c r="C10">
        <v>0</v>
      </c>
      <c r="D10">
        <v>0</v>
      </c>
      <c r="E10" s="8" t="s">
        <v>302</v>
      </c>
      <c r="F10" s="8" t="s">
        <v>303</v>
      </c>
    </row>
    <row r="11" spans="1:6" x14ac:dyDescent="0.25">
      <c r="A11">
        <v>8</v>
      </c>
      <c r="B11" s="8" t="s">
        <v>309</v>
      </c>
      <c r="C11">
        <v>0</v>
      </c>
      <c r="D11">
        <v>0</v>
      </c>
      <c r="E11" s="8" t="s">
        <v>302</v>
      </c>
      <c r="F11" s="8" t="s">
        <v>303</v>
      </c>
    </row>
    <row r="12" spans="1:6" x14ac:dyDescent="0.25">
      <c r="A12">
        <v>9</v>
      </c>
      <c r="B12" s="8" t="s">
        <v>309</v>
      </c>
      <c r="C12">
        <v>0</v>
      </c>
      <c r="D12">
        <v>0</v>
      </c>
      <c r="E12" s="8" t="s">
        <v>302</v>
      </c>
      <c r="F12" s="8" t="s">
        <v>303</v>
      </c>
    </row>
    <row r="13" spans="1:6" x14ac:dyDescent="0.25">
      <c r="A13">
        <v>10</v>
      </c>
      <c r="B13" s="8" t="s">
        <v>309</v>
      </c>
      <c r="C13">
        <v>0</v>
      </c>
      <c r="D13">
        <v>0</v>
      </c>
      <c r="E13" s="8" t="s">
        <v>302</v>
      </c>
      <c r="F13" s="8" t="s">
        <v>303</v>
      </c>
    </row>
    <row r="14" spans="1:6" x14ac:dyDescent="0.25">
      <c r="A14">
        <v>11</v>
      </c>
      <c r="B14" s="8" t="s">
        <v>309</v>
      </c>
      <c r="C14">
        <v>0</v>
      </c>
      <c r="D14">
        <v>0</v>
      </c>
      <c r="E14" s="8" t="s">
        <v>302</v>
      </c>
      <c r="F14" s="8" t="s">
        <v>303</v>
      </c>
    </row>
    <row r="15" spans="1:6" x14ac:dyDescent="0.25">
      <c r="A15">
        <v>12</v>
      </c>
      <c r="B15" s="8" t="s">
        <v>309</v>
      </c>
      <c r="C15">
        <v>0</v>
      </c>
      <c r="D15">
        <v>0</v>
      </c>
      <c r="E15" s="8" t="s">
        <v>302</v>
      </c>
      <c r="F15" s="8" t="s">
        <v>303</v>
      </c>
    </row>
    <row r="16" spans="1:6" x14ac:dyDescent="0.25">
      <c r="A16">
        <v>13</v>
      </c>
      <c r="B16" s="8" t="s">
        <v>309</v>
      </c>
      <c r="C16">
        <v>0</v>
      </c>
      <c r="D16">
        <v>0</v>
      </c>
      <c r="E16" s="8" t="s">
        <v>302</v>
      </c>
      <c r="F16" s="8" t="s">
        <v>303</v>
      </c>
    </row>
    <row r="17" spans="1:6" x14ac:dyDescent="0.25">
      <c r="A17">
        <v>14</v>
      </c>
      <c r="B17" s="8" t="s">
        <v>309</v>
      </c>
      <c r="C17">
        <v>0</v>
      </c>
      <c r="D17">
        <v>0</v>
      </c>
      <c r="E17" s="8" t="s">
        <v>302</v>
      </c>
      <c r="F17" s="8" t="s">
        <v>303</v>
      </c>
    </row>
    <row r="18" spans="1:6" x14ac:dyDescent="0.25">
      <c r="A18">
        <v>15</v>
      </c>
      <c r="B18" s="8" t="s">
        <v>309</v>
      </c>
      <c r="C18">
        <v>0</v>
      </c>
      <c r="D18">
        <v>0</v>
      </c>
      <c r="E18" s="8" t="s">
        <v>302</v>
      </c>
      <c r="F18" s="8" t="s">
        <v>303</v>
      </c>
    </row>
    <row r="19" spans="1:6" x14ac:dyDescent="0.25">
      <c r="A19">
        <v>16</v>
      </c>
      <c r="B19" s="8" t="s">
        <v>309</v>
      </c>
      <c r="C19">
        <v>0</v>
      </c>
      <c r="D19">
        <v>0</v>
      </c>
      <c r="E19" s="8" t="s">
        <v>302</v>
      </c>
      <c r="F19" s="8" t="s">
        <v>303</v>
      </c>
    </row>
    <row r="20" spans="1:6" x14ac:dyDescent="0.25">
      <c r="A20">
        <v>17</v>
      </c>
      <c r="B20" s="8" t="s">
        <v>309</v>
      </c>
      <c r="C20">
        <v>0</v>
      </c>
      <c r="D20">
        <v>0</v>
      </c>
      <c r="E20" s="8" t="s">
        <v>302</v>
      </c>
      <c r="F20" s="8" t="s">
        <v>303</v>
      </c>
    </row>
    <row r="21" spans="1:6" x14ac:dyDescent="0.25">
      <c r="A21">
        <v>18</v>
      </c>
      <c r="B21" s="8" t="s">
        <v>309</v>
      </c>
      <c r="C21">
        <v>0</v>
      </c>
      <c r="D21">
        <v>0</v>
      </c>
      <c r="E21" s="8" t="s">
        <v>302</v>
      </c>
      <c r="F21" s="8" t="s">
        <v>303</v>
      </c>
    </row>
    <row r="22" spans="1:6" x14ac:dyDescent="0.25">
      <c r="A22">
        <v>19</v>
      </c>
      <c r="B22" s="8" t="s">
        <v>309</v>
      </c>
      <c r="C22">
        <v>0</v>
      </c>
      <c r="D22">
        <v>0</v>
      </c>
      <c r="E22" s="8" t="s">
        <v>302</v>
      </c>
      <c r="F22" s="8" t="s">
        <v>303</v>
      </c>
    </row>
    <row r="23" spans="1:6" x14ac:dyDescent="0.25">
      <c r="A23">
        <v>20</v>
      </c>
      <c r="B23" s="8" t="s">
        <v>309</v>
      </c>
      <c r="C23">
        <v>0</v>
      </c>
      <c r="D23">
        <v>0</v>
      </c>
      <c r="E23" s="8" t="s">
        <v>302</v>
      </c>
      <c r="F23" s="8" t="s">
        <v>303</v>
      </c>
    </row>
    <row r="24" spans="1:6" x14ac:dyDescent="0.25">
      <c r="A24">
        <v>21</v>
      </c>
      <c r="B24" s="8" t="s">
        <v>309</v>
      </c>
      <c r="C24">
        <v>0</v>
      </c>
      <c r="D24">
        <v>0</v>
      </c>
      <c r="E24" s="8" t="s">
        <v>302</v>
      </c>
      <c r="F24" s="8" t="s">
        <v>303</v>
      </c>
    </row>
    <row r="25" spans="1:6" x14ac:dyDescent="0.25">
      <c r="A25">
        <v>22</v>
      </c>
      <c r="B25" s="8" t="s">
        <v>309</v>
      </c>
      <c r="C25">
        <v>0</v>
      </c>
      <c r="D25">
        <v>0</v>
      </c>
      <c r="E25" s="8" t="s">
        <v>302</v>
      </c>
      <c r="F25" s="8" t="s">
        <v>303</v>
      </c>
    </row>
    <row r="26" spans="1:6" x14ac:dyDescent="0.25">
      <c r="A26">
        <v>23</v>
      </c>
      <c r="B26" s="8" t="s">
        <v>309</v>
      </c>
      <c r="C26">
        <v>0</v>
      </c>
      <c r="D26">
        <v>0</v>
      </c>
      <c r="E26" s="8" t="s">
        <v>302</v>
      </c>
      <c r="F26" s="8" t="s">
        <v>303</v>
      </c>
    </row>
    <row r="27" spans="1:6" x14ac:dyDescent="0.25">
      <c r="A27">
        <v>24</v>
      </c>
      <c r="B27" s="8" t="s">
        <v>309</v>
      </c>
      <c r="C27">
        <v>0</v>
      </c>
      <c r="D27">
        <v>0</v>
      </c>
      <c r="E27" s="8" t="s">
        <v>302</v>
      </c>
      <c r="F27" s="8" t="s">
        <v>303</v>
      </c>
    </row>
    <row r="28" spans="1:6" x14ac:dyDescent="0.25">
      <c r="A28">
        <v>25</v>
      </c>
      <c r="B28" s="8" t="s">
        <v>309</v>
      </c>
      <c r="C28">
        <v>0</v>
      </c>
      <c r="D28">
        <v>0</v>
      </c>
      <c r="E28" s="8" t="s">
        <v>302</v>
      </c>
      <c r="F28" s="8" t="s">
        <v>303</v>
      </c>
    </row>
    <row r="29" spans="1:6" x14ac:dyDescent="0.25">
      <c r="A29">
        <v>26</v>
      </c>
      <c r="B29" s="8" t="s">
        <v>309</v>
      </c>
      <c r="C29">
        <v>0</v>
      </c>
      <c r="D29">
        <v>0</v>
      </c>
      <c r="E29" s="8" t="s">
        <v>302</v>
      </c>
      <c r="F29" s="8" t="s">
        <v>303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29"/>
  <sheetViews>
    <sheetView topLeftCell="A3" workbookViewId="0">
      <selection activeCell="E32" sqref="E32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310</v>
      </c>
      <c r="C4">
        <v>0</v>
      </c>
      <c r="D4">
        <v>0</v>
      </c>
      <c r="E4" t="s">
        <v>302</v>
      </c>
      <c r="F4" t="s">
        <v>300</v>
      </c>
    </row>
    <row r="5" spans="1:6" x14ac:dyDescent="0.25">
      <c r="A5">
        <v>2</v>
      </c>
      <c r="B5" s="9" t="s">
        <v>310</v>
      </c>
      <c r="C5" s="5">
        <v>0</v>
      </c>
      <c r="D5" s="5">
        <v>0</v>
      </c>
      <c r="E5" s="8" t="s">
        <v>302</v>
      </c>
      <c r="F5" s="8" t="s">
        <v>300</v>
      </c>
    </row>
    <row r="6" spans="1:6" x14ac:dyDescent="0.25">
      <c r="A6">
        <v>3</v>
      </c>
      <c r="B6" s="9" t="s">
        <v>310</v>
      </c>
      <c r="C6" s="5">
        <v>0</v>
      </c>
      <c r="D6" s="5">
        <v>0</v>
      </c>
      <c r="E6" s="8" t="s">
        <v>302</v>
      </c>
      <c r="F6" s="8" t="s">
        <v>300</v>
      </c>
    </row>
    <row r="7" spans="1:6" x14ac:dyDescent="0.25">
      <c r="A7">
        <v>4</v>
      </c>
      <c r="B7" s="9" t="s">
        <v>310</v>
      </c>
      <c r="C7" s="5">
        <v>0</v>
      </c>
      <c r="D7" s="5">
        <v>0</v>
      </c>
      <c r="E7" s="8" t="s">
        <v>302</v>
      </c>
      <c r="F7" s="8" t="s">
        <v>300</v>
      </c>
    </row>
    <row r="8" spans="1:6" x14ac:dyDescent="0.25">
      <c r="A8">
        <v>5</v>
      </c>
      <c r="B8" s="9" t="s">
        <v>310</v>
      </c>
      <c r="C8" s="5">
        <v>0</v>
      </c>
      <c r="D8" s="5">
        <v>0</v>
      </c>
      <c r="E8" s="8" t="s">
        <v>302</v>
      </c>
      <c r="F8" s="8" t="s">
        <v>300</v>
      </c>
    </row>
    <row r="9" spans="1:6" x14ac:dyDescent="0.25">
      <c r="A9">
        <v>6</v>
      </c>
      <c r="B9" s="9" t="s">
        <v>310</v>
      </c>
      <c r="C9" s="5">
        <v>0</v>
      </c>
      <c r="D9" s="5">
        <v>0</v>
      </c>
      <c r="E9" s="8" t="s">
        <v>302</v>
      </c>
      <c r="F9" s="8" t="s">
        <v>300</v>
      </c>
    </row>
    <row r="10" spans="1:6" x14ac:dyDescent="0.25">
      <c r="A10">
        <v>7</v>
      </c>
      <c r="B10" s="9" t="s">
        <v>310</v>
      </c>
      <c r="C10" s="5">
        <v>0</v>
      </c>
      <c r="D10" s="5">
        <v>0</v>
      </c>
      <c r="E10" s="8" t="s">
        <v>302</v>
      </c>
      <c r="F10" s="8" t="s">
        <v>300</v>
      </c>
    </row>
    <row r="11" spans="1:6" x14ac:dyDescent="0.25">
      <c r="A11">
        <v>8</v>
      </c>
      <c r="B11" s="9" t="s">
        <v>310</v>
      </c>
      <c r="C11" s="5">
        <v>0</v>
      </c>
      <c r="D11" s="5">
        <v>0</v>
      </c>
      <c r="E11" s="8" t="s">
        <v>302</v>
      </c>
      <c r="F11" s="8" t="s">
        <v>300</v>
      </c>
    </row>
    <row r="12" spans="1:6" x14ac:dyDescent="0.25">
      <c r="A12">
        <v>9</v>
      </c>
      <c r="B12" s="9" t="s">
        <v>310</v>
      </c>
      <c r="C12" s="5">
        <v>0</v>
      </c>
      <c r="D12" s="5">
        <v>0</v>
      </c>
      <c r="E12" s="8" t="s">
        <v>302</v>
      </c>
      <c r="F12" s="8" t="s">
        <v>300</v>
      </c>
    </row>
    <row r="13" spans="1:6" x14ac:dyDescent="0.25">
      <c r="A13">
        <v>10</v>
      </c>
      <c r="B13" s="9" t="s">
        <v>310</v>
      </c>
      <c r="C13" s="5">
        <v>0</v>
      </c>
      <c r="D13" s="5">
        <v>0</v>
      </c>
      <c r="E13" s="8" t="s">
        <v>302</v>
      </c>
      <c r="F13" s="8" t="s">
        <v>300</v>
      </c>
    </row>
    <row r="14" spans="1:6" x14ac:dyDescent="0.25">
      <c r="A14">
        <v>11</v>
      </c>
      <c r="B14" s="9" t="s">
        <v>310</v>
      </c>
      <c r="C14" s="5">
        <v>0</v>
      </c>
      <c r="D14" s="5">
        <v>0</v>
      </c>
      <c r="E14" s="8" t="s">
        <v>302</v>
      </c>
      <c r="F14" s="8" t="s">
        <v>300</v>
      </c>
    </row>
    <row r="15" spans="1:6" x14ac:dyDescent="0.25">
      <c r="A15">
        <v>12</v>
      </c>
      <c r="B15" s="9" t="s">
        <v>310</v>
      </c>
      <c r="C15" s="5">
        <v>0</v>
      </c>
      <c r="D15" s="5">
        <v>0</v>
      </c>
      <c r="E15" s="8" t="s">
        <v>302</v>
      </c>
      <c r="F15" s="8" t="s">
        <v>300</v>
      </c>
    </row>
    <row r="16" spans="1:6" x14ac:dyDescent="0.25">
      <c r="A16">
        <v>13</v>
      </c>
      <c r="B16" s="9" t="s">
        <v>310</v>
      </c>
      <c r="C16" s="5">
        <v>0</v>
      </c>
      <c r="D16" s="5">
        <v>0</v>
      </c>
      <c r="E16" s="8" t="s">
        <v>302</v>
      </c>
      <c r="F16" s="8" t="s">
        <v>300</v>
      </c>
    </row>
    <row r="17" spans="1:6" x14ac:dyDescent="0.25">
      <c r="A17">
        <v>14</v>
      </c>
      <c r="B17" s="9" t="s">
        <v>310</v>
      </c>
      <c r="C17" s="5">
        <v>0</v>
      </c>
      <c r="D17" s="5">
        <v>0</v>
      </c>
      <c r="E17" s="8" t="s">
        <v>302</v>
      </c>
      <c r="F17" s="8" t="s">
        <v>300</v>
      </c>
    </row>
    <row r="18" spans="1:6" x14ac:dyDescent="0.25">
      <c r="A18">
        <v>15</v>
      </c>
      <c r="B18" s="9" t="s">
        <v>310</v>
      </c>
      <c r="C18" s="5">
        <v>0</v>
      </c>
      <c r="D18" s="5">
        <v>0</v>
      </c>
      <c r="E18" s="8" t="s">
        <v>302</v>
      </c>
      <c r="F18" s="8" t="s">
        <v>300</v>
      </c>
    </row>
    <row r="19" spans="1:6" x14ac:dyDescent="0.25">
      <c r="A19">
        <v>16</v>
      </c>
      <c r="B19" s="9" t="s">
        <v>310</v>
      </c>
      <c r="C19" s="5">
        <v>0</v>
      </c>
      <c r="D19" s="5">
        <v>0</v>
      </c>
      <c r="E19" s="8" t="s">
        <v>302</v>
      </c>
      <c r="F19" s="8" t="s">
        <v>300</v>
      </c>
    </row>
    <row r="20" spans="1:6" x14ac:dyDescent="0.25">
      <c r="A20">
        <v>17</v>
      </c>
      <c r="B20" s="9" t="s">
        <v>310</v>
      </c>
      <c r="C20" s="5">
        <v>0</v>
      </c>
      <c r="D20" s="5">
        <v>0</v>
      </c>
      <c r="E20" s="8" t="s">
        <v>302</v>
      </c>
      <c r="F20" s="8" t="s">
        <v>300</v>
      </c>
    </row>
    <row r="21" spans="1:6" x14ac:dyDescent="0.25">
      <c r="A21">
        <v>18</v>
      </c>
      <c r="B21" s="9" t="s">
        <v>310</v>
      </c>
      <c r="C21" s="5">
        <v>0</v>
      </c>
      <c r="D21" s="5">
        <v>0</v>
      </c>
      <c r="E21" s="8" t="s">
        <v>302</v>
      </c>
      <c r="F21" s="8" t="s">
        <v>300</v>
      </c>
    </row>
    <row r="22" spans="1:6" x14ac:dyDescent="0.25">
      <c r="A22">
        <v>19</v>
      </c>
      <c r="B22" s="9" t="s">
        <v>310</v>
      </c>
      <c r="C22" s="5">
        <v>0</v>
      </c>
      <c r="D22" s="5">
        <v>0</v>
      </c>
      <c r="E22" s="8" t="s">
        <v>302</v>
      </c>
      <c r="F22" s="8" t="s">
        <v>300</v>
      </c>
    </row>
    <row r="23" spans="1:6" x14ac:dyDescent="0.25">
      <c r="A23">
        <v>20</v>
      </c>
      <c r="B23" s="9" t="s">
        <v>310</v>
      </c>
      <c r="C23" s="5">
        <v>0</v>
      </c>
      <c r="D23" s="5">
        <v>0</v>
      </c>
      <c r="E23" s="8" t="s">
        <v>302</v>
      </c>
      <c r="F23" s="8" t="s">
        <v>300</v>
      </c>
    </row>
    <row r="24" spans="1:6" x14ac:dyDescent="0.25">
      <c r="A24">
        <v>21</v>
      </c>
      <c r="B24" s="9" t="s">
        <v>310</v>
      </c>
      <c r="C24" s="5">
        <v>0</v>
      </c>
      <c r="D24" s="5">
        <v>0</v>
      </c>
      <c r="E24" s="8" t="s">
        <v>302</v>
      </c>
      <c r="F24" s="8" t="s">
        <v>300</v>
      </c>
    </row>
    <row r="25" spans="1:6" x14ac:dyDescent="0.25">
      <c r="A25">
        <v>22</v>
      </c>
      <c r="B25" s="9" t="s">
        <v>310</v>
      </c>
      <c r="C25" s="5">
        <v>0</v>
      </c>
      <c r="D25" s="5">
        <v>0</v>
      </c>
      <c r="E25" s="8" t="s">
        <v>302</v>
      </c>
      <c r="F25" s="8" t="s">
        <v>300</v>
      </c>
    </row>
    <row r="26" spans="1:6" x14ac:dyDescent="0.25">
      <c r="A26">
        <v>23</v>
      </c>
      <c r="B26" s="9" t="s">
        <v>310</v>
      </c>
      <c r="C26" s="5">
        <v>0</v>
      </c>
      <c r="D26" s="5">
        <v>0</v>
      </c>
      <c r="E26" s="8" t="s">
        <v>302</v>
      </c>
      <c r="F26" s="8" t="s">
        <v>300</v>
      </c>
    </row>
    <row r="27" spans="1:6" x14ac:dyDescent="0.25">
      <c r="A27">
        <v>24</v>
      </c>
      <c r="B27" s="9" t="s">
        <v>310</v>
      </c>
      <c r="C27" s="5">
        <v>0</v>
      </c>
      <c r="D27" s="5">
        <v>0</v>
      </c>
      <c r="E27" s="8" t="s">
        <v>302</v>
      </c>
      <c r="F27" s="8" t="s">
        <v>300</v>
      </c>
    </row>
    <row r="28" spans="1:6" x14ac:dyDescent="0.25">
      <c r="A28">
        <v>25</v>
      </c>
      <c r="B28" s="9" t="s">
        <v>310</v>
      </c>
      <c r="C28" s="5">
        <v>0</v>
      </c>
      <c r="D28" s="5">
        <v>0</v>
      </c>
      <c r="E28" s="8" t="s">
        <v>302</v>
      </c>
      <c r="F28" s="8" t="s">
        <v>300</v>
      </c>
    </row>
    <row r="29" spans="1:6" x14ac:dyDescent="0.25">
      <c r="A29">
        <v>26</v>
      </c>
      <c r="B29" s="9" t="s">
        <v>310</v>
      </c>
      <c r="C29" s="5">
        <v>0</v>
      </c>
      <c r="D29" s="5">
        <v>0</v>
      </c>
      <c r="E29" s="8" t="s">
        <v>302</v>
      </c>
      <c r="F29" s="8" t="s">
        <v>300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29"/>
  <sheetViews>
    <sheetView topLeftCell="A3" workbookViewId="0">
      <selection activeCell="F12" sqref="F12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s="6" customFormat="1" x14ac:dyDescent="0.25">
      <c r="A4" s="6">
        <v>1</v>
      </c>
      <c r="B4" s="6" t="s">
        <v>315</v>
      </c>
      <c r="C4" s="6">
        <v>1451.59</v>
      </c>
      <c r="D4" s="6">
        <f>C4</f>
        <v>1451.59</v>
      </c>
      <c r="E4" s="6" t="s">
        <v>302</v>
      </c>
      <c r="F4" s="6" t="s">
        <v>300</v>
      </c>
    </row>
    <row r="5" spans="1:6" s="6" customFormat="1" x14ac:dyDescent="0.25">
      <c r="A5" s="6">
        <v>2</v>
      </c>
      <c r="B5" s="6" t="s">
        <v>315</v>
      </c>
      <c r="C5" s="6">
        <v>11797.5</v>
      </c>
      <c r="D5" s="6">
        <f t="shared" ref="D5:D29" si="0">C5</f>
        <v>11797.5</v>
      </c>
      <c r="E5" s="6" t="s">
        <v>302</v>
      </c>
      <c r="F5" s="6" t="s">
        <v>300</v>
      </c>
    </row>
    <row r="6" spans="1:6" s="6" customFormat="1" x14ac:dyDescent="0.25">
      <c r="A6" s="6">
        <v>3</v>
      </c>
      <c r="B6" s="6" t="s">
        <v>315</v>
      </c>
      <c r="C6" s="6">
        <v>8310.2999999999993</v>
      </c>
      <c r="D6" s="6">
        <f t="shared" si="0"/>
        <v>8310.2999999999993</v>
      </c>
      <c r="E6" s="6" t="s">
        <v>302</v>
      </c>
      <c r="F6" s="6" t="s">
        <v>300</v>
      </c>
    </row>
    <row r="7" spans="1:6" s="6" customFormat="1" x14ac:dyDescent="0.25">
      <c r="A7" s="6">
        <v>4</v>
      </c>
      <c r="B7" s="6" t="s">
        <v>315</v>
      </c>
      <c r="C7" s="6">
        <v>2860.97</v>
      </c>
      <c r="D7" s="6">
        <f t="shared" si="0"/>
        <v>2860.97</v>
      </c>
      <c r="E7" s="6" t="s">
        <v>302</v>
      </c>
      <c r="F7" s="6" t="s">
        <v>300</v>
      </c>
    </row>
    <row r="8" spans="1:6" s="6" customFormat="1" x14ac:dyDescent="0.25">
      <c r="A8" s="6">
        <v>5</v>
      </c>
      <c r="B8" s="6" t="s">
        <v>315</v>
      </c>
      <c r="C8" s="15">
        <v>8342.4</v>
      </c>
      <c r="D8" s="6">
        <f t="shared" si="0"/>
        <v>8342.4</v>
      </c>
      <c r="E8" s="6" t="s">
        <v>302</v>
      </c>
      <c r="F8" s="6" t="s">
        <v>300</v>
      </c>
    </row>
    <row r="9" spans="1:6" s="6" customFormat="1" x14ac:dyDescent="0.25">
      <c r="A9" s="6">
        <v>6</v>
      </c>
      <c r="B9" s="6" t="s">
        <v>315</v>
      </c>
      <c r="C9" s="6">
        <v>12149.1</v>
      </c>
      <c r="D9" s="6">
        <f t="shared" si="0"/>
        <v>12149.1</v>
      </c>
      <c r="E9" s="6" t="s">
        <v>302</v>
      </c>
      <c r="F9" s="6" t="s">
        <v>300</v>
      </c>
    </row>
    <row r="10" spans="1:6" s="6" customFormat="1" x14ac:dyDescent="0.25">
      <c r="A10" s="6">
        <v>7</v>
      </c>
      <c r="B10" s="6" t="s">
        <v>315</v>
      </c>
      <c r="C10" s="6">
        <v>5172.8999999999996</v>
      </c>
      <c r="D10" s="6">
        <f t="shared" si="0"/>
        <v>5172.8999999999996</v>
      </c>
      <c r="E10" s="6" t="s">
        <v>302</v>
      </c>
      <c r="F10" s="6" t="s">
        <v>300</v>
      </c>
    </row>
    <row r="11" spans="1:6" s="6" customFormat="1" x14ac:dyDescent="0.25">
      <c r="A11" s="6">
        <v>8</v>
      </c>
      <c r="B11" s="6" t="s">
        <v>315</v>
      </c>
      <c r="C11" s="6">
        <v>7954.2</v>
      </c>
      <c r="D11" s="6">
        <f t="shared" si="0"/>
        <v>7954.2</v>
      </c>
      <c r="E11" s="6" t="s">
        <v>302</v>
      </c>
      <c r="F11" s="6" t="s">
        <v>300</v>
      </c>
    </row>
    <row r="12" spans="1:6" s="6" customFormat="1" x14ac:dyDescent="0.25">
      <c r="A12" s="6">
        <v>9</v>
      </c>
      <c r="B12" s="6" t="s">
        <v>315</v>
      </c>
      <c r="C12" s="6">
        <v>8187.3</v>
      </c>
      <c r="D12" s="6">
        <f t="shared" si="0"/>
        <v>8187.3</v>
      </c>
      <c r="E12" s="6" t="s">
        <v>302</v>
      </c>
      <c r="F12" s="6" t="s">
        <v>300</v>
      </c>
    </row>
    <row r="13" spans="1:6" s="6" customFormat="1" x14ac:dyDescent="0.25">
      <c r="A13" s="6">
        <v>10</v>
      </c>
      <c r="B13" s="6" t="s">
        <v>315</v>
      </c>
      <c r="C13" s="6">
        <v>10963.5</v>
      </c>
      <c r="D13" s="6">
        <f t="shared" si="0"/>
        <v>10963.5</v>
      </c>
      <c r="E13" s="6" t="s">
        <v>302</v>
      </c>
      <c r="F13" s="6" t="s">
        <v>300</v>
      </c>
    </row>
    <row r="14" spans="1:6" s="6" customFormat="1" x14ac:dyDescent="0.25">
      <c r="A14" s="6">
        <v>11</v>
      </c>
      <c r="B14" s="6" t="s">
        <v>315</v>
      </c>
      <c r="C14" s="6">
        <v>6209.1</v>
      </c>
      <c r="D14" s="6">
        <f t="shared" si="0"/>
        <v>6209.1</v>
      </c>
      <c r="E14" s="6" t="s">
        <v>302</v>
      </c>
      <c r="F14" s="6" t="s">
        <v>300</v>
      </c>
    </row>
    <row r="15" spans="1:6" s="6" customFormat="1" x14ac:dyDescent="0.25">
      <c r="A15" s="6">
        <v>12</v>
      </c>
      <c r="B15" s="6" t="s">
        <v>315</v>
      </c>
      <c r="C15" s="6">
        <v>7802.4</v>
      </c>
      <c r="D15" s="6">
        <f t="shared" si="0"/>
        <v>7802.4</v>
      </c>
      <c r="E15" s="6" t="s">
        <v>302</v>
      </c>
      <c r="F15" s="6" t="s">
        <v>300</v>
      </c>
    </row>
    <row r="16" spans="1:6" s="6" customFormat="1" x14ac:dyDescent="0.25">
      <c r="A16" s="6">
        <v>13</v>
      </c>
      <c r="B16" s="6" t="s">
        <v>315</v>
      </c>
      <c r="C16" s="6">
        <v>7107.6</v>
      </c>
      <c r="D16" s="6">
        <f t="shared" si="0"/>
        <v>7107.6</v>
      </c>
      <c r="E16" s="6" t="s">
        <v>302</v>
      </c>
      <c r="F16" s="6" t="s">
        <v>300</v>
      </c>
    </row>
    <row r="17" spans="1:6" s="6" customFormat="1" x14ac:dyDescent="0.25">
      <c r="A17" s="6">
        <v>14</v>
      </c>
      <c r="B17" s="6" t="s">
        <v>315</v>
      </c>
      <c r="C17" s="6">
        <v>7884.9</v>
      </c>
      <c r="D17" s="6">
        <f t="shared" si="0"/>
        <v>7884.9</v>
      </c>
      <c r="E17" s="6" t="s">
        <v>302</v>
      </c>
      <c r="F17" s="6" t="s">
        <v>300</v>
      </c>
    </row>
    <row r="18" spans="1:6" s="6" customFormat="1" x14ac:dyDescent="0.25">
      <c r="A18" s="6">
        <v>15</v>
      </c>
      <c r="B18" s="6" t="s">
        <v>315</v>
      </c>
      <c r="C18" s="6">
        <v>4026.64</v>
      </c>
      <c r="D18" s="6">
        <f t="shared" si="0"/>
        <v>4026.64</v>
      </c>
      <c r="E18" s="6" t="s">
        <v>302</v>
      </c>
      <c r="F18" s="6" t="s">
        <v>300</v>
      </c>
    </row>
    <row r="19" spans="1:6" s="6" customFormat="1" x14ac:dyDescent="0.25">
      <c r="A19" s="6">
        <v>16</v>
      </c>
      <c r="B19" s="6" t="s">
        <v>315</v>
      </c>
      <c r="C19" s="6">
        <v>3909.18</v>
      </c>
      <c r="D19" s="6">
        <f t="shared" si="0"/>
        <v>3909.18</v>
      </c>
      <c r="E19" s="6" t="s">
        <v>302</v>
      </c>
      <c r="F19" s="6" t="s">
        <v>300</v>
      </c>
    </row>
    <row r="20" spans="1:6" s="6" customFormat="1" x14ac:dyDescent="0.25">
      <c r="A20" s="6">
        <v>17</v>
      </c>
      <c r="B20" s="6" t="s">
        <v>315</v>
      </c>
      <c r="C20" s="6">
        <v>7107.6</v>
      </c>
      <c r="D20" s="6">
        <f t="shared" si="0"/>
        <v>7107.6</v>
      </c>
      <c r="E20" s="6" t="s">
        <v>302</v>
      </c>
      <c r="F20" s="6" t="s">
        <v>300</v>
      </c>
    </row>
    <row r="21" spans="1:6" s="6" customFormat="1" x14ac:dyDescent="0.25">
      <c r="A21" s="6">
        <v>18</v>
      </c>
      <c r="B21" s="6" t="s">
        <v>315</v>
      </c>
      <c r="C21" s="6">
        <v>7107.6</v>
      </c>
      <c r="D21" s="6">
        <f t="shared" si="0"/>
        <v>7107.6</v>
      </c>
      <c r="E21" s="6" t="s">
        <v>302</v>
      </c>
      <c r="F21" s="6" t="s">
        <v>300</v>
      </c>
    </row>
    <row r="22" spans="1:6" s="6" customFormat="1" x14ac:dyDescent="0.25">
      <c r="A22" s="6">
        <v>19</v>
      </c>
      <c r="B22" s="6" t="s">
        <v>315</v>
      </c>
      <c r="C22" s="6">
        <v>7082.7</v>
      </c>
      <c r="D22" s="6">
        <f t="shared" si="0"/>
        <v>7082.7</v>
      </c>
      <c r="E22" s="6" t="s">
        <v>302</v>
      </c>
      <c r="F22" s="6" t="s">
        <v>300</v>
      </c>
    </row>
    <row r="23" spans="1:6" s="6" customFormat="1" x14ac:dyDescent="0.25">
      <c r="A23" s="6">
        <v>20</v>
      </c>
      <c r="B23" s="6" t="s">
        <v>315</v>
      </c>
      <c r="C23" s="6">
        <v>8305.2000000000007</v>
      </c>
      <c r="D23" s="6">
        <f t="shared" si="0"/>
        <v>8305.2000000000007</v>
      </c>
      <c r="E23" s="6" t="s">
        <v>302</v>
      </c>
      <c r="F23" s="6" t="s">
        <v>300</v>
      </c>
    </row>
    <row r="24" spans="1:6" s="6" customFormat="1" x14ac:dyDescent="0.25">
      <c r="A24" s="6">
        <v>21</v>
      </c>
      <c r="B24" s="6" t="s">
        <v>315</v>
      </c>
      <c r="C24" s="6">
        <v>7068</v>
      </c>
      <c r="D24" s="6">
        <f t="shared" si="0"/>
        <v>7068</v>
      </c>
      <c r="E24" s="6" t="s">
        <v>302</v>
      </c>
      <c r="F24" s="6" t="s">
        <v>300</v>
      </c>
    </row>
    <row r="25" spans="1:6" s="6" customFormat="1" x14ac:dyDescent="0.25">
      <c r="A25" s="6">
        <v>22</v>
      </c>
      <c r="B25" s="6" t="s">
        <v>315</v>
      </c>
      <c r="C25" s="6">
        <v>6737.35</v>
      </c>
      <c r="D25" s="6">
        <f t="shared" si="0"/>
        <v>6737.35</v>
      </c>
      <c r="E25" s="6" t="s">
        <v>302</v>
      </c>
      <c r="F25" s="6" t="s">
        <v>300</v>
      </c>
    </row>
    <row r="26" spans="1:6" s="6" customFormat="1" x14ac:dyDescent="0.25">
      <c r="A26" s="6">
        <v>23</v>
      </c>
      <c r="B26" s="6" t="s">
        <v>315</v>
      </c>
      <c r="C26" s="6">
        <v>7082.7</v>
      </c>
      <c r="D26" s="6">
        <f t="shared" si="0"/>
        <v>7082.7</v>
      </c>
      <c r="E26" s="6" t="s">
        <v>302</v>
      </c>
      <c r="F26" s="6" t="s">
        <v>300</v>
      </c>
    </row>
    <row r="27" spans="1:6" s="6" customFormat="1" x14ac:dyDescent="0.25">
      <c r="A27" s="6">
        <v>24</v>
      </c>
      <c r="B27" s="6" t="s">
        <v>315</v>
      </c>
      <c r="C27" s="6">
        <v>7071.6</v>
      </c>
      <c r="D27" s="6">
        <f t="shared" si="0"/>
        <v>7071.6</v>
      </c>
      <c r="E27" s="6" t="s">
        <v>302</v>
      </c>
      <c r="F27" s="6" t="s">
        <v>300</v>
      </c>
    </row>
    <row r="28" spans="1:6" s="6" customFormat="1" x14ac:dyDescent="0.25">
      <c r="A28" s="6">
        <v>25</v>
      </c>
      <c r="B28" s="6" t="s">
        <v>315</v>
      </c>
      <c r="C28" s="6">
        <v>4385.55</v>
      </c>
      <c r="D28" s="6">
        <f t="shared" si="0"/>
        <v>4385.55</v>
      </c>
      <c r="E28" s="6" t="s">
        <v>302</v>
      </c>
      <c r="F28" s="6" t="s">
        <v>300</v>
      </c>
    </row>
    <row r="29" spans="1:6" s="6" customFormat="1" x14ac:dyDescent="0.25">
      <c r="A29" s="6">
        <v>26</v>
      </c>
      <c r="B29" s="6" t="s">
        <v>315</v>
      </c>
      <c r="C29" s="6">
        <v>7068</v>
      </c>
      <c r="D29" s="6">
        <f t="shared" si="0"/>
        <v>7068</v>
      </c>
      <c r="E29" s="6" t="s">
        <v>302</v>
      </c>
      <c r="F29" s="6" t="s">
        <v>300</v>
      </c>
    </row>
  </sheetData>
  <pageMargins left="0.70866141732283472" right="0.70866141732283472" top="0.74803149606299213" bottom="0.74803149606299213" header="0.31496062992125984" footer="0.31496062992125984"/>
  <pageSetup scale="65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29"/>
  <sheetViews>
    <sheetView topLeftCell="C3" workbookViewId="0">
      <selection activeCell="F4" sqref="F4:F29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s="6" t="s">
        <v>316</v>
      </c>
      <c r="C4" s="6">
        <v>0</v>
      </c>
      <c r="D4" s="6">
        <v>0</v>
      </c>
      <c r="E4" s="6" t="s">
        <v>302</v>
      </c>
      <c r="F4" s="6" t="s">
        <v>303</v>
      </c>
    </row>
    <row r="5" spans="1:6" s="7" customFormat="1" x14ac:dyDescent="0.25">
      <c r="A5" s="11">
        <v>2</v>
      </c>
      <c r="B5" s="6" t="s">
        <v>316</v>
      </c>
      <c r="C5" s="6">
        <v>0</v>
      </c>
      <c r="D5" s="6">
        <v>0</v>
      </c>
      <c r="E5" s="6" t="s">
        <v>302</v>
      </c>
      <c r="F5" s="6" t="s">
        <v>303</v>
      </c>
    </row>
    <row r="6" spans="1:6" x14ac:dyDescent="0.25">
      <c r="A6" s="11">
        <v>3</v>
      </c>
      <c r="B6" s="6" t="s">
        <v>316</v>
      </c>
      <c r="C6" s="6">
        <v>0</v>
      </c>
      <c r="D6" s="6">
        <v>0</v>
      </c>
      <c r="E6" s="6" t="s">
        <v>302</v>
      </c>
      <c r="F6" s="6" t="s">
        <v>303</v>
      </c>
    </row>
    <row r="7" spans="1:6" s="7" customFormat="1" x14ac:dyDescent="0.25">
      <c r="A7" s="11">
        <v>4</v>
      </c>
      <c r="B7" s="6" t="s">
        <v>316</v>
      </c>
      <c r="C7" s="6">
        <v>0</v>
      </c>
      <c r="D7" s="6">
        <v>0</v>
      </c>
      <c r="E7" s="6" t="s">
        <v>302</v>
      </c>
      <c r="F7" s="6" t="s">
        <v>303</v>
      </c>
    </row>
    <row r="8" spans="1:6" x14ac:dyDescent="0.25">
      <c r="A8" s="11">
        <v>5</v>
      </c>
      <c r="B8" s="6" t="s">
        <v>316</v>
      </c>
      <c r="C8" s="6">
        <v>0</v>
      </c>
      <c r="D8" s="6">
        <v>0</v>
      </c>
      <c r="E8" s="6" t="s">
        <v>302</v>
      </c>
      <c r="F8" s="6" t="s">
        <v>303</v>
      </c>
    </row>
    <row r="9" spans="1:6" s="7" customFormat="1" x14ac:dyDescent="0.25">
      <c r="A9" s="11">
        <v>6</v>
      </c>
      <c r="B9" s="6" t="s">
        <v>316</v>
      </c>
      <c r="C9" s="6">
        <v>0</v>
      </c>
      <c r="D9" s="6">
        <v>0</v>
      </c>
      <c r="E9" s="6" t="s">
        <v>302</v>
      </c>
      <c r="F9" s="6" t="s">
        <v>303</v>
      </c>
    </row>
    <row r="10" spans="1:6" x14ac:dyDescent="0.25">
      <c r="A10" s="11">
        <v>7</v>
      </c>
      <c r="B10" s="6" t="s">
        <v>316</v>
      </c>
      <c r="C10" s="6">
        <v>0</v>
      </c>
      <c r="D10" s="6">
        <v>0</v>
      </c>
      <c r="E10" s="6" t="s">
        <v>302</v>
      </c>
      <c r="F10" s="6" t="s">
        <v>303</v>
      </c>
    </row>
    <row r="11" spans="1:6" x14ac:dyDescent="0.25">
      <c r="A11" s="11">
        <v>8</v>
      </c>
      <c r="B11" s="6" t="s">
        <v>316</v>
      </c>
      <c r="C11" s="6">
        <v>0</v>
      </c>
      <c r="D11" s="6">
        <v>0</v>
      </c>
      <c r="E11" s="6" t="s">
        <v>302</v>
      </c>
      <c r="F11" s="6" t="s">
        <v>303</v>
      </c>
    </row>
    <row r="12" spans="1:6" s="7" customFormat="1" x14ac:dyDescent="0.25">
      <c r="A12" s="11">
        <v>9</v>
      </c>
      <c r="B12" s="6" t="s">
        <v>316</v>
      </c>
      <c r="C12" s="6">
        <v>0</v>
      </c>
      <c r="D12" s="6">
        <v>0</v>
      </c>
      <c r="E12" s="6" t="s">
        <v>302</v>
      </c>
      <c r="F12" s="6" t="s">
        <v>303</v>
      </c>
    </row>
    <row r="13" spans="1:6" x14ac:dyDescent="0.25">
      <c r="A13" s="11">
        <v>10</v>
      </c>
      <c r="B13" s="6" t="s">
        <v>316</v>
      </c>
      <c r="C13" s="6">
        <v>0</v>
      </c>
      <c r="D13" s="6">
        <v>0</v>
      </c>
      <c r="E13" s="6" t="s">
        <v>302</v>
      </c>
      <c r="F13" s="6" t="s">
        <v>303</v>
      </c>
    </row>
    <row r="14" spans="1:6" s="7" customFormat="1" x14ac:dyDescent="0.25">
      <c r="A14" s="11">
        <v>11</v>
      </c>
      <c r="B14" s="6" t="s">
        <v>316</v>
      </c>
      <c r="C14" s="6">
        <v>0</v>
      </c>
      <c r="D14" s="6">
        <v>0</v>
      </c>
      <c r="E14" s="6" t="s">
        <v>302</v>
      </c>
      <c r="F14" s="6" t="s">
        <v>303</v>
      </c>
    </row>
    <row r="15" spans="1:6" x14ac:dyDescent="0.25">
      <c r="A15" s="11">
        <v>12</v>
      </c>
      <c r="B15" s="6" t="s">
        <v>316</v>
      </c>
      <c r="C15" s="6">
        <v>0</v>
      </c>
      <c r="D15" s="6">
        <v>0</v>
      </c>
      <c r="E15" s="6" t="s">
        <v>302</v>
      </c>
      <c r="F15" s="6" t="s">
        <v>303</v>
      </c>
    </row>
    <row r="16" spans="1:6" s="7" customFormat="1" x14ac:dyDescent="0.25">
      <c r="A16" s="11">
        <v>13</v>
      </c>
      <c r="B16" s="6" t="s">
        <v>316</v>
      </c>
      <c r="C16" s="6">
        <v>0</v>
      </c>
      <c r="D16" s="6">
        <v>0</v>
      </c>
      <c r="E16" s="6" t="s">
        <v>302</v>
      </c>
      <c r="F16" s="6" t="s">
        <v>303</v>
      </c>
    </row>
    <row r="17" spans="1:6" x14ac:dyDescent="0.25">
      <c r="A17" s="11">
        <v>14</v>
      </c>
      <c r="B17" s="6" t="s">
        <v>316</v>
      </c>
      <c r="C17" s="6">
        <v>0</v>
      </c>
      <c r="D17" s="6">
        <v>0</v>
      </c>
      <c r="E17" s="6" t="s">
        <v>302</v>
      </c>
      <c r="F17" s="6" t="s">
        <v>303</v>
      </c>
    </row>
    <row r="18" spans="1:6" s="7" customFormat="1" x14ac:dyDescent="0.25">
      <c r="A18" s="11">
        <v>15</v>
      </c>
      <c r="B18" s="6" t="s">
        <v>316</v>
      </c>
      <c r="C18" s="6">
        <v>0</v>
      </c>
      <c r="D18" s="6">
        <v>0</v>
      </c>
      <c r="E18" s="6" t="s">
        <v>302</v>
      </c>
      <c r="F18" s="6" t="s">
        <v>303</v>
      </c>
    </row>
    <row r="19" spans="1:6" x14ac:dyDescent="0.25">
      <c r="A19" s="11">
        <v>16</v>
      </c>
      <c r="B19" s="6" t="s">
        <v>316</v>
      </c>
      <c r="C19" s="6">
        <v>0</v>
      </c>
      <c r="D19" s="6">
        <v>0</v>
      </c>
      <c r="E19" s="6" t="s">
        <v>302</v>
      </c>
      <c r="F19" s="6" t="s">
        <v>303</v>
      </c>
    </row>
    <row r="20" spans="1:6" s="7" customFormat="1" x14ac:dyDescent="0.25">
      <c r="A20" s="11">
        <v>17</v>
      </c>
      <c r="B20" s="6" t="s">
        <v>316</v>
      </c>
      <c r="C20" s="6">
        <v>0</v>
      </c>
      <c r="D20" s="6">
        <v>0</v>
      </c>
      <c r="E20" s="6" t="s">
        <v>302</v>
      </c>
      <c r="F20" s="6" t="s">
        <v>303</v>
      </c>
    </row>
    <row r="21" spans="1:6" x14ac:dyDescent="0.25">
      <c r="A21" s="11">
        <v>18</v>
      </c>
      <c r="B21" s="6" t="s">
        <v>316</v>
      </c>
      <c r="C21" s="6">
        <v>0</v>
      </c>
      <c r="D21" s="6">
        <v>0</v>
      </c>
      <c r="E21" s="6" t="s">
        <v>302</v>
      </c>
      <c r="F21" s="6" t="s">
        <v>303</v>
      </c>
    </row>
    <row r="22" spans="1:6" s="7" customFormat="1" x14ac:dyDescent="0.25">
      <c r="A22" s="11">
        <v>19</v>
      </c>
      <c r="B22" s="6" t="s">
        <v>316</v>
      </c>
      <c r="C22" s="6">
        <v>0</v>
      </c>
      <c r="D22" s="6">
        <v>0</v>
      </c>
      <c r="E22" s="6" t="s">
        <v>302</v>
      </c>
      <c r="F22" s="6" t="s">
        <v>303</v>
      </c>
    </row>
    <row r="23" spans="1:6" x14ac:dyDescent="0.25">
      <c r="A23" s="11">
        <v>20</v>
      </c>
      <c r="B23" s="6" t="s">
        <v>316</v>
      </c>
      <c r="C23" s="6">
        <v>0</v>
      </c>
      <c r="D23" s="6">
        <v>0</v>
      </c>
      <c r="E23" s="6" t="s">
        <v>302</v>
      </c>
      <c r="F23" s="6" t="s">
        <v>303</v>
      </c>
    </row>
    <row r="24" spans="1:6" s="7" customFormat="1" x14ac:dyDescent="0.25">
      <c r="A24" s="11">
        <v>21</v>
      </c>
      <c r="B24" s="6" t="s">
        <v>316</v>
      </c>
      <c r="C24" s="6">
        <v>0</v>
      </c>
      <c r="D24" s="6">
        <v>0</v>
      </c>
      <c r="E24" s="6" t="s">
        <v>302</v>
      </c>
      <c r="F24" s="6" t="s">
        <v>303</v>
      </c>
    </row>
    <row r="25" spans="1:6" x14ac:dyDescent="0.25">
      <c r="A25" s="11">
        <v>22</v>
      </c>
      <c r="B25" s="6" t="s">
        <v>316</v>
      </c>
      <c r="C25" s="6">
        <v>0</v>
      </c>
      <c r="D25" s="6">
        <v>0</v>
      </c>
      <c r="E25" s="6" t="s">
        <v>302</v>
      </c>
      <c r="F25" s="6" t="s">
        <v>303</v>
      </c>
    </row>
    <row r="26" spans="1:6" s="7" customFormat="1" x14ac:dyDescent="0.25">
      <c r="A26" s="11">
        <v>23</v>
      </c>
      <c r="B26" s="6" t="s">
        <v>316</v>
      </c>
      <c r="C26" s="6">
        <v>0</v>
      </c>
      <c r="D26" s="6">
        <v>0</v>
      </c>
      <c r="E26" s="6" t="s">
        <v>302</v>
      </c>
      <c r="F26" s="6" t="s">
        <v>303</v>
      </c>
    </row>
    <row r="27" spans="1:6" x14ac:dyDescent="0.25">
      <c r="A27" s="11">
        <v>24</v>
      </c>
      <c r="B27" s="6" t="s">
        <v>316</v>
      </c>
      <c r="C27" s="6">
        <v>0</v>
      </c>
      <c r="D27" s="6">
        <v>0</v>
      </c>
      <c r="E27" s="6" t="s">
        <v>302</v>
      </c>
      <c r="F27" s="6" t="s">
        <v>303</v>
      </c>
    </row>
    <row r="28" spans="1:6" s="7" customFormat="1" x14ac:dyDescent="0.25">
      <c r="A28" s="11">
        <v>25</v>
      </c>
      <c r="B28" s="6" t="s">
        <v>316</v>
      </c>
      <c r="C28" s="6">
        <v>0</v>
      </c>
      <c r="D28" s="6">
        <v>0</v>
      </c>
      <c r="E28" s="6" t="s">
        <v>302</v>
      </c>
      <c r="F28" s="6" t="s">
        <v>303</v>
      </c>
    </row>
    <row r="29" spans="1:6" x14ac:dyDescent="0.25">
      <c r="A29" s="11">
        <v>26</v>
      </c>
      <c r="B29" s="6" t="s">
        <v>316</v>
      </c>
      <c r="C29" s="6">
        <v>0</v>
      </c>
      <c r="D29" s="6">
        <v>0</v>
      </c>
      <c r="E29" s="6" t="s">
        <v>302</v>
      </c>
      <c r="F29" s="6" t="s">
        <v>303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55"/>
  <sheetViews>
    <sheetView topLeftCell="A3" workbookViewId="0">
      <selection activeCell="C12" sqref="C12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319</v>
      </c>
      <c r="C4">
        <v>2871.1</v>
      </c>
      <c r="D4">
        <f>C4</f>
        <v>2871.1</v>
      </c>
      <c r="E4" t="s">
        <v>302</v>
      </c>
      <c r="F4" t="s">
        <v>300</v>
      </c>
    </row>
    <row r="5" spans="1:6" s="13" customFormat="1" x14ac:dyDescent="0.25">
      <c r="A5" s="13">
        <v>1</v>
      </c>
      <c r="B5" s="13" t="s">
        <v>320</v>
      </c>
      <c r="C5" s="13">
        <v>40165.33</v>
      </c>
      <c r="D5" s="13">
        <v>40165.33</v>
      </c>
      <c r="E5" s="14" t="s">
        <v>302</v>
      </c>
      <c r="F5" s="13" t="s">
        <v>300</v>
      </c>
    </row>
    <row r="6" spans="1:6" x14ac:dyDescent="0.25">
      <c r="A6">
        <v>2</v>
      </c>
      <c r="B6" s="13" t="s">
        <v>319</v>
      </c>
      <c r="C6">
        <f>17160.78</f>
        <v>17160.78</v>
      </c>
      <c r="D6" s="13">
        <f t="shared" ref="D6:D54" si="0">C6</f>
        <v>17160.78</v>
      </c>
      <c r="E6" s="14" t="s">
        <v>302</v>
      </c>
      <c r="F6" s="13" t="s">
        <v>300</v>
      </c>
    </row>
    <row r="7" spans="1:6" s="14" customFormat="1" x14ac:dyDescent="0.25">
      <c r="A7" s="14">
        <v>2</v>
      </c>
      <c r="B7" s="14" t="s">
        <v>320</v>
      </c>
      <c r="C7" s="14">
        <v>36146</v>
      </c>
      <c r="D7" s="14">
        <v>36146</v>
      </c>
      <c r="E7" s="14" t="s">
        <v>302</v>
      </c>
    </row>
    <row r="8" spans="1:6" x14ac:dyDescent="0.25">
      <c r="A8">
        <v>3</v>
      </c>
      <c r="B8" s="13" t="s">
        <v>319</v>
      </c>
      <c r="C8">
        <v>12088.02</v>
      </c>
      <c r="D8" s="13">
        <f t="shared" si="0"/>
        <v>12088.02</v>
      </c>
      <c r="E8" s="14" t="s">
        <v>302</v>
      </c>
      <c r="F8" s="13" t="s">
        <v>300</v>
      </c>
    </row>
    <row r="9" spans="1:6" s="14" customFormat="1" x14ac:dyDescent="0.25">
      <c r="A9" s="14">
        <v>3</v>
      </c>
      <c r="B9" s="14" t="s">
        <v>320</v>
      </c>
      <c r="C9" s="14">
        <v>35919</v>
      </c>
      <c r="D9" s="14">
        <v>35919</v>
      </c>
      <c r="E9" s="14" t="s">
        <v>302</v>
      </c>
    </row>
    <row r="10" spans="1:6" x14ac:dyDescent="0.25">
      <c r="A10">
        <v>4</v>
      </c>
      <c r="B10" s="13" t="s">
        <v>319</v>
      </c>
      <c r="C10">
        <v>4312.5600000000004</v>
      </c>
      <c r="D10" s="13">
        <f t="shared" si="0"/>
        <v>4312.5600000000004</v>
      </c>
      <c r="E10" s="14" t="s">
        <v>302</v>
      </c>
      <c r="F10" s="13" t="s">
        <v>300</v>
      </c>
    </row>
    <row r="11" spans="1:6" s="13" customFormat="1" x14ac:dyDescent="0.25">
      <c r="A11" s="13">
        <v>4</v>
      </c>
      <c r="B11" s="13" t="s">
        <v>320</v>
      </c>
      <c r="C11" s="13">
        <v>24553</v>
      </c>
      <c r="D11" s="13">
        <v>24553</v>
      </c>
      <c r="E11" s="14" t="s">
        <v>302</v>
      </c>
      <c r="F11" s="13" t="s">
        <v>300</v>
      </c>
    </row>
    <row r="12" spans="1:6" x14ac:dyDescent="0.25">
      <c r="A12">
        <v>5</v>
      </c>
      <c r="B12" s="13" t="s">
        <v>319</v>
      </c>
      <c r="C12">
        <v>12135.06</v>
      </c>
      <c r="D12" s="13">
        <f t="shared" si="0"/>
        <v>12135.06</v>
      </c>
      <c r="E12" s="14" t="s">
        <v>302</v>
      </c>
      <c r="F12" s="13" t="s">
        <v>300</v>
      </c>
    </row>
    <row r="13" spans="1:6" s="13" customFormat="1" x14ac:dyDescent="0.25">
      <c r="A13" s="13">
        <v>5</v>
      </c>
      <c r="B13" s="13" t="s">
        <v>320</v>
      </c>
      <c r="C13" s="13">
        <v>23973.83</v>
      </c>
      <c r="D13" s="13">
        <v>23973.83</v>
      </c>
      <c r="E13" s="14" t="s">
        <v>302</v>
      </c>
      <c r="F13" s="13" t="s">
        <v>300</v>
      </c>
    </row>
    <row r="14" spans="1:6" x14ac:dyDescent="0.25">
      <c r="A14">
        <v>6</v>
      </c>
      <c r="B14" s="13" t="s">
        <v>319</v>
      </c>
      <c r="C14">
        <v>17671.919999999998</v>
      </c>
      <c r="D14" s="13">
        <f t="shared" si="0"/>
        <v>17671.919999999998</v>
      </c>
      <c r="E14" s="14" t="s">
        <v>302</v>
      </c>
      <c r="F14" s="13" t="s">
        <v>300</v>
      </c>
    </row>
    <row r="15" spans="1:6" s="13" customFormat="1" x14ac:dyDescent="0.25">
      <c r="A15" s="13">
        <v>6</v>
      </c>
      <c r="B15" s="13" t="s">
        <v>320</v>
      </c>
      <c r="C15" s="13">
        <v>30015.33</v>
      </c>
      <c r="D15" s="13">
        <v>30015.33</v>
      </c>
      <c r="E15" s="14" t="s">
        <v>302</v>
      </c>
      <c r="F15" s="13" t="s">
        <v>300</v>
      </c>
    </row>
    <row r="16" spans="1:6" x14ac:dyDescent="0.25">
      <c r="A16">
        <v>7</v>
      </c>
      <c r="B16" s="13" t="s">
        <v>319</v>
      </c>
      <c r="C16">
        <v>7524.3</v>
      </c>
      <c r="D16" s="13">
        <f t="shared" si="0"/>
        <v>7524.3</v>
      </c>
      <c r="E16" s="14" t="s">
        <v>302</v>
      </c>
      <c r="F16" s="13" t="s">
        <v>300</v>
      </c>
    </row>
    <row r="17" spans="1:6" s="13" customFormat="1" x14ac:dyDescent="0.25">
      <c r="A17" s="13">
        <v>7</v>
      </c>
      <c r="B17" s="13" t="s">
        <v>320</v>
      </c>
      <c r="C17" s="13">
        <v>18693.169999999998</v>
      </c>
      <c r="D17" s="13">
        <v>18693.169999999998</v>
      </c>
      <c r="E17" s="14" t="s">
        <v>302</v>
      </c>
      <c r="F17" s="13" t="s">
        <v>300</v>
      </c>
    </row>
    <row r="18" spans="1:6" x14ac:dyDescent="0.25">
      <c r="A18">
        <v>8</v>
      </c>
      <c r="B18" s="13" t="s">
        <v>319</v>
      </c>
      <c r="C18">
        <v>11570.16</v>
      </c>
      <c r="D18" s="13">
        <f t="shared" si="0"/>
        <v>11570.16</v>
      </c>
      <c r="E18" s="14" t="s">
        <v>302</v>
      </c>
      <c r="F18" s="13" t="s">
        <v>300</v>
      </c>
    </row>
    <row r="19" spans="1:6" s="13" customFormat="1" x14ac:dyDescent="0.25">
      <c r="A19" s="13">
        <v>8</v>
      </c>
      <c r="B19" s="13" t="s">
        <v>320</v>
      </c>
      <c r="C19" s="13">
        <v>22343</v>
      </c>
      <c r="D19" s="13">
        <v>22343</v>
      </c>
      <c r="E19" s="14" t="s">
        <v>302</v>
      </c>
      <c r="F19" s="13" t="s">
        <v>300</v>
      </c>
    </row>
    <row r="20" spans="1:6" x14ac:dyDescent="0.25">
      <c r="A20">
        <v>9</v>
      </c>
      <c r="B20" s="13" t="s">
        <v>319</v>
      </c>
      <c r="C20">
        <v>11909.1</v>
      </c>
      <c r="D20" s="13">
        <f t="shared" si="0"/>
        <v>11909.1</v>
      </c>
      <c r="E20" s="13" t="s">
        <v>302</v>
      </c>
      <c r="F20" s="13" t="s">
        <v>300</v>
      </c>
    </row>
    <row r="21" spans="1:6" s="13" customFormat="1" x14ac:dyDescent="0.25">
      <c r="A21" s="13">
        <v>9</v>
      </c>
      <c r="B21" s="13" t="s">
        <v>320</v>
      </c>
      <c r="C21" s="13">
        <v>25863.17</v>
      </c>
      <c r="D21" s="13">
        <v>25863.17</v>
      </c>
      <c r="E21" s="13" t="s">
        <v>302</v>
      </c>
      <c r="F21" s="13" t="s">
        <v>300</v>
      </c>
    </row>
    <row r="22" spans="1:6" x14ac:dyDescent="0.25">
      <c r="A22">
        <v>10</v>
      </c>
      <c r="B22" s="13" t="s">
        <v>319</v>
      </c>
      <c r="C22">
        <v>15947.4</v>
      </c>
      <c r="D22" s="13">
        <f t="shared" si="0"/>
        <v>15947.4</v>
      </c>
      <c r="E22" s="13" t="s">
        <v>302</v>
      </c>
      <c r="F22" s="13" t="s">
        <v>300</v>
      </c>
    </row>
    <row r="23" spans="1:6" s="13" customFormat="1" x14ac:dyDescent="0.25">
      <c r="A23" s="13">
        <v>10</v>
      </c>
      <c r="B23" s="13" t="s">
        <v>320</v>
      </c>
      <c r="C23" s="13">
        <v>22308.17</v>
      </c>
      <c r="D23" s="13">
        <v>22308.17</v>
      </c>
      <c r="E23" s="13" t="s">
        <v>302</v>
      </c>
      <c r="F23" s="13" t="s">
        <v>300</v>
      </c>
    </row>
    <row r="24" spans="1:6" x14ac:dyDescent="0.25">
      <c r="A24">
        <v>11</v>
      </c>
      <c r="B24" s="13" t="s">
        <v>319</v>
      </c>
      <c r="C24">
        <v>9031.68</v>
      </c>
      <c r="D24" s="13">
        <f t="shared" si="0"/>
        <v>9031.68</v>
      </c>
      <c r="E24" s="13" t="s">
        <v>302</v>
      </c>
      <c r="F24" s="13" t="s">
        <v>300</v>
      </c>
    </row>
    <row r="25" spans="1:6" s="13" customFormat="1" x14ac:dyDescent="0.25">
      <c r="A25" s="13">
        <v>11</v>
      </c>
      <c r="B25" s="13" t="s">
        <v>320</v>
      </c>
      <c r="C25" s="13">
        <v>21256</v>
      </c>
      <c r="D25" s="13">
        <v>21256</v>
      </c>
      <c r="E25" s="13" t="s">
        <v>302</v>
      </c>
      <c r="F25" s="13" t="s">
        <v>300</v>
      </c>
    </row>
    <row r="26" spans="1:6" x14ac:dyDescent="0.25">
      <c r="A26">
        <v>12</v>
      </c>
      <c r="B26" s="13" t="s">
        <v>319</v>
      </c>
      <c r="C26">
        <v>11349.24</v>
      </c>
      <c r="D26" s="13">
        <f t="shared" si="0"/>
        <v>11349.24</v>
      </c>
      <c r="E26" s="13" t="s">
        <v>302</v>
      </c>
      <c r="F26" s="13" t="s">
        <v>300</v>
      </c>
    </row>
    <row r="27" spans="1:6" s="13" customFormat="1" x14ac:dyDescent="0.25">
      <c r="A27" s="13">
        <v>12</v>
      </c>
      <c r="B27" s="13" t="s">
        <v>320</v>
      </c>
      <c r="C27" s="13">
        <v>27915.4</v>
      </c>
      <c r="D27" s="13">
        <v>27915.4</v>
      </c>
      <c r="E27" s="13" t="s">
        <v>302</v>
      </c>
      <c r="F27" s="13" t="s">
        <v>300</v>
      </c>
    </row>
    <row r="28" spans="1:6" x14ac:dyDescent="0.25">
      <c r="A28">
        <v>13</v>
      </c>
      <c r="B28" s="13" t="s">
        <v>319</v>
      </c>
      <c r="C28">
        <v>10338.719999999999</v>
      </c>
      <c r="D28" s="13">
        <f t="shared" si="0"/>
        <v>10338.719999999999</v>
      </c>
      <c r="E28" s="13" t="s">
        <v>302</v>
      </c>
      <c r="F28" s="13" t="s">
        <v>300</v>
      </c>
    </row>
    <row r="29" spans="1:6" s="13" customFormat="1" x14ac:dyDescent="0.25">
      <c r="A29" s="13">
        <v>13</v>
      </c>
      <c r="B29" s="13" t="s">
        <v>320</v>
      </c>
      <c r="C29" s="13">
        <v>20428.669999999998</v>
      </c>
      <c r="D29" s="13">
        <v>20428.669999999998</v>
      </c>
      <c r="E29" s="13" t="s">
        <v>302</v>
      </c>
      <c r="F29" s="13" t="s">
        <v>300</v>
      </c>
    </row>
    <row r="30" spans="1:6" x14ac:dyDescent="0.25">
      <c r="A30">
        <v>14</v>
      </c>
      <c r="B30" s="13" t="s">
        <v>319</v>
      </c>
      <c r="C30">
        <v>11469.36</v>
      </c>
      <c r="D30" s="13">
        <f t="shared" si="0"/>
        <v>11469.36</v>
      </c>
      <c r="E30" s="13" t="s">
        <v>302</v>
      </c>
      <c r="F30" s="13" t="s">
        <v>300</v>
      </c>
    </row>
    <row r="31" spans="1:6" s="13" customFormat="1" x14ac:dyDescent="0.25">
      <c r="A31" s="13">
        <v>14</v>
      </c>
      <c r="B31" s="13" t="s">
        <v>320</v>
      </c>
      <c r="C31" s="13">
        <v>21108</v>
      </c>
      <c r="D31" s="13">
        <v>21108</v>
      </c>
      <c r="E31" s="13" t="s">
        <v>302</v>
      </c>
      <c r="F31" s="13" t="s">
        <v>300</v>
      </c>
    </row>
    <row r="32" spans="1:6" x14ac:dyDescent="0.25">
      <c r="A32">
        <v>15</v>
      </c>
      <c r="B32" s="13" t="s">
        <v>319</v>
      </c>
      <c r="C32">
        <v>5857.11</v>
      </c>
      <c r="D32" s="13">
        <f t="shared" si="0"/>
        <v>5857.11</v>
      </c>
      <c r="E32" s="13" t="s">
        <v>302</v>
      </c>
      <c r="F32" s="13" t="s">
        <v>300</v>
      </c>
    </row>
    <row r="33" spans="1:6" s="13" customFormat="1" x14ac:dyDescent="0.25">
      <c r="A33" s="13">
        <v>15</v>
      </c>
      <c r="B33" s="13" t="s">
        <v>320</v>
      </c>
      <c r="C33" s="13">
        <v>20847.330000000002</v>
      </c>
      <c r="D33" s="13">
        <v>20847.330000000002</v>
      </c>
      <c r="E33" s="13" t="s">
        <v>302</v>
      </c>
      <c r="F33" s="13" t="s">
        <v>300</v>
      </c>
    </row>
    <row r="34" spans="1:6" x14ac:dyDescent="0.25">
      <c r="A34">
        <v>16</v>
      </c>
      <c r="B34" s="13" t="s">
        <v>319</v>
      </c>
      <c r="C34">
        <v>5686.3</v>
      </c>
      <c r="D34" s="13">
        <f t="shared" si="0"/>
        <v>5686.3</v>
      </c>
      <c r="E34" s="13" t="s">
        <v>302</v>
      </c>
      <c r="F34" s="13" t="s">
        <v>300</v>
      </c>
    </row>
    <row r="35" spans="1:6" s="13" customFormat="1" x14ac:dyDescent="0.25">
      <c r="A35" s="13">
        <v>16</v>
      </c>
      <c r="B35" s="13" t="s">
        <v>320</v>
      </c>
      <c r="C35" s="13">
        <v>15762</v>
      </c>
      <c r="D35" s="13">
        <v>15762</v>
      </c>
      <c r="E35" s="13" t="s">
        <v>302</v>
      </c>
      <c r="F35" s="13" t="s">
        <v>300</v>
      </c>
    </row>
    <row r="36" spans="1:6" x14ac:dyDescent="0.25">
      <c r="A36">
        <v>17</v>
      </c>
      <c r="B36" s="13" t="s">
        <v>319</v>
      </c>
      <c r="C36">
        <v>10338.719999999999</v>
      </c>
      <c r="D36" s="13">
        <f t="shared" si="0"/>
        <v>10338.719999999999</v>
      </c>
      <c r="E36" s="13" t="s">
        <v>302</v>
      </c>
      <c r="F36" s="13" t="s">
        <v>300</v>
      </c>
    </row>
    <row r="37" spans="1:6" s="13" customFormat="1" x14ac:dyDescent="0.25">
      <c r="A37" s="13">
        <v>17</v>
      </c>
      <c r="B37" s="13" t="s">
        <v>320</v>
      </c>
      <c r="C37" s="13">
        <v>21020.33</v>
      </c>
      <c r="D37" s="13">
        <v>21020.33</v>
      </c>
      <c r="E37" s="13" t="s">
        <v>302</v>
      </c>
      <c r="F37" s="13" t="s">
        <v>300</v>
      </c>
    </row>
    <row r="38" spans="1:6" x14ac:dyDescent="0.25">
      <c r="A38">
        <v>18</v>
      </c>
      <c r="B38" s="13" t="s">
        <v>319</v>
      </c>
      <c r="C38">
        <v>10338.719999999999</v>
      </c>
      <c r="D38" s="13">
        <f t="shared" si="0"/>
        <v>10338.719999999999</v>
      </c>
      <c r="E38" s="13" t="s">
        <v>302</v>
      </c>
      <c r="F38" s="13" t="s">
        <v>300</v>
      </c>
    </row>
    <row r="39" spans="1:6" s="13" customFormat="1" x14ac:dyDescent="0.25">
      <c r="A39" s="13">
        <v>18</v>
      </c>
      <c r="B39" s="13" t="s">
        <v>320</v>
      </c>
      <c r="C39" s="13">
        <v>20353.669999999998</v>
      </c>
      <c r="D39" s="13">
        <v>20353.669999999998</v>
      </c>
      <c r="E39" s="13" t="s">
        <v>302</v>
      </c>
      <c r="F39" s="13" t="s">
        <v>300</v>
      </c>
    </row>
    <row r="40" spans="1:6" x14ac:dyDescent="0.25">
      <c r="A40">
        <v>19</v>
      </c>
      <c r="B40" s="13" t="s">
        <v>319</v>
      </c>
      <c r="C40">
        <v>10302.6</v>
      </c>
      <c r="D40" s="13">
        <f t="shared" si="0"/>
        <v>10302.6</v>
      </c>
      <c r="E40" s="13" t="s">
        <v>302</v>
      </c>
      <c r="F40" s="13" t="s">
        <v>300</v>
      </c>
    </row>
    <row r="41" spans="1:6" s="13" customFormat="1" x14ac:dyDescent="0.25">
      <c r="A41" s="13">
        <v>19</v>
      </c>
      <c r="B41" s="13" t="s">
        <v>320</v>
      </c>
      <c r="C41" s="13">
        <v>19644</v>
      </c>
      <c r="D41" s="13">
        <v>19644</v>
      </c>
      <c r="E41" s="13" t="s">
        <v>302</v>
      </c>
      <c r="F41" s="13" t="s">
        <v>300</v>
      </c>
    </row>
    <row r="42" spans="1:6" x14ac:dyDescent="0.25">
      <c r="A42">
        <v>20</v>
      </c>
      <c r="B42" s="13" t="s">
        <v>319</v>
      </c>
      <c r="C42">
        <v>12080.88</v>
      </c>
      <c r="D42" s="13">
        <f t="shared" si="0"/>
        <v>12080.88</v>
      </c>
      <c r="E42" s="13" t="s">
        <v>302</v>
      </c>
      <c r="F42" s="13" t="s">
        <v>300</v>
      </c>
    </row>
    <row r="43" spans="1:6" s="13" customFormat="1" x14ac:dyDescent="0.25">
      <c r="A43" s="13">
        <v>20</v>
      </c>
      <c r="B43" s="13" t="s">
        <v>320</v>
      </c>
      <c r="C43" s="13">
        <v>25065.17</v>
      </c>
      <c r="D43" s="13">
        <v>25065.17</v>
      </c>
      <c r="E43" s="14" t="s">
        <v>302</v>
      </c>
      <c r="F43" s="13" t="s">
        <v>300</v>
      </c>
    </row>
    <row r="44" spans="1:6" x14ac:dyDescent="0.25">
      <c r="A44">
        <v>21</v>
      </c>
      <c r="B44" s="13" t="s">
        <v>319</v>
      </c>
      <c r="C44">
        <v>10281.18</v>
      </c>
      <c r="D44" s="13">
        <f t="shared" si="0"/>
        <v>10281.18</v>
      </c>
      <c r="E44" s="14" t="s">
        <v>302</v>
      </c>
      <c r="F44" s="13" t="s">
        <v>300</v>
      </c>
    </row>
    <row r="45" spans="1:6" s="13" customFormat="1" x14ac:dyDescent="0.25">
      <c r="A45" s="13">
        <v>21</v>
      </c>
      <c r="B45" s="13" t="s">
        <v>320</v>
      </c>
      <c r="C45" s="13">
        <v>19589.330000000002</v>
      </c>
      <c r="D45" s="13">
        <v>19589.330000000002</v>
      </c>
      <c r="E45" s="14" t="s">
        <v>302</v>
      </c>
      <c r="F45" s="13" t="s">
        <v>300</v>
      </c>
    </row>
    <row r="46" spans="1:6" x14ac:dyDescent="0.25">
      <c r="A46">
        <v>22</v>
      </c>
      <c r="B46" s="13" t="s">
        <v>319</v>
      </c>
      <c r="C46">
        <v>9800.01</v>
      </c>
      <c r="D46" s="13">
        <f t="shared" si="0"/>
        <v>9800.01</v>
      </c>
      <c r="E46" s="14" t="s">
        <v>302</v>
      </c>
      <c r="F46" s="13" t="s">
        <v>300</v>
      </c>
    </row>
    <row r="47" spans="1:6" s="13" customFormat="1" x14ac:dyDescent="0.25">
      <c r="A47" s="13">
        <v>22</v>
      </c>
      <c r="B47" s="13" t="s">
        <v>320</v>
      </c>
      <c r="C47" s="13">
        <v>21075.33</v>
      </c>
      <c r="D47" s="13">
        <v>21075.33</v>
      </c>
      <c r="E47" s="14" t="s">
        <v>302</v>
      </c>
      <c r="F47" s="14" t="s">
        <v>300</v>
      </c>
    </row>
    <row r="48" spans="1:6" x14ac:dyDescent="0.25">
      <c r="A48">
        <v>23</v>
      </c>
      <c r="B48" s="13" t="s">
        <v>319</v>
      </c>
      <c r="C48">
        <v>10302.6</v>
      </c>
      <c r="D48" s="13">
        <f t="shared" si="0"/>
        <v>10302.6</v>
      </c>
      <c r="E48" s="14" t="s">
        <v>302</v>
      </c>
      <c r="F48" s="14" t="s">
        <v>300</v>
      </c>
    </row>
    <row r="49" spans="1:6" s="13" customFormat="1" x14ac:dyDescent="0.25">
      <c r="A49" s="13">
        <v>23</v>
      </c>
      <c r="B49" s="13" t="s">
        <v>320</v>
      </c>
      <c r="C49" s="13">
        <v>20281.5</v>
      </c>
      <c r="D49" s="13">
        <v>20281.5</v>
      </c>
      <c r="E49" s="14" t="s">
        <v>302</v>
      </c>
      <c r="F49" s="14" t="s">
        <v>300</v>
      </c>
    </row>
    <row r="50" spans="1:6" x14ac:dyDescent="0.25">
      <c r="A50">
        <v>24</v>
      </c>
      <c r="B50" s="13" t="s">
        <v>319</v>
      </c>
      <c r="C50">
        <v>10286.219999999999</v>
      </c>
      <c r="D50" s="13">
        <f t="shared" si="0"/>
        <v>10286.219999999999</v>
      </c>
      <c r="E50" s="14" t="s">
        <v>302</v>
      </c>
      <c r="F50" s="14" t="s">
        <v>300</v>
      </c>
    </row>
    <row r="51" spans="1:6" s="13" customFormat="1" x14ac:dyDescent="0.25">
      <c r="A51" s="13">
        <v>24</v>
      </c>
      <c r="B51" s="13" t="s">
        <v>320</v>
      </c>
      <c r="C51" s="13">
        <v>19416.169999999998</v>
      </c>
      <c r="D51" s="13">
        <v>19416.169999999998</v>
      </c>
      <c r="E51" s="14" t="s">
        <v>302</v>
      </c>
      <c r="F51" s="14" t="s">
        <v>300</v>
      </c>
    </row>
    <row r="52" spans="1:6" x14ac:dyDescent="0.25">
      <c r="A52">
        <v>25</v>
      </c>
      <c r="B52" s="13" t="s">
        <v>319</v>
      </c>
      <c r="C52">
        <v>6652.8</v>
      </c>
      <c r="D52" s="13">
        <f t="shared" si="0"/>
        <v>6652.8</v>
      </c>
      <c r="E52" s="14" t="s">
        <v>302</v>
      </c>
      <c r="F52" s="14" t="s">
        <v>300</v>
      </c>
    </row>
    <row r="53" spans="1:6" s="13" customFormat="1" x14ac:dyDescent="0.25">
      <c r="A53" s="13">
        <v>25</v>
      </c>
      <c r="B53" s="13" t="s">
        <v>320</v>
      </c>
      <c r="C53" s="13">
        <v>11090.67</v>
      </c>
      <c r="D53" s="13">
        <v>11090.67</v>
      </c>
      <c r="E53" s="14" t="s">
        <v>302</v>
      </c>
      <c r="F53" s="14" t="s">
        <v>300</v>
      </c>
    </row>
    <row r="54" spans="1:6" x14ac:dyDescent="0.25">
      <c r="A54">
        <v>26</v>
      </c>
      <c r="B54" s="13" t="s">
        <v>319</v>
      </c>
      <c r="C54">
        <v>10281.18</v>
      </c>
      <c r="D54" s="13">
        <f t="shared" si="0"/>
        <v>10281.18</v>
      </c>
      <c r="E54" s="14" t="s">
        <v>302</v>
      </c>
      <c r="F54" s="14" t="s">
        <v>300</v>
      </c>
    </row>
    <row r="55" spans="1:6" x14ac:dyDescent="0.25">
      <c r="A55">
        <v>26</v>
      </c>
      <c r="B55" s="13" t="s">
        <v>320</v>
      </c>
      <c r="C55">
        <v>15410.17</v>
      </c>
      <c r="D55">
        <v>15410.17</v>
      </c>
      <c r="E55" s="14" t="s">
        <v>302</v>
      </c>
      <c r="F55" s="14" t="s">
        <v>300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29"/>
  <sheetViews>
    <sheetView topLeftCell="A3" workbookViewId="0">
      <selection activeCell="C19" sqref="C19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s="7" t="s">
        <v>301</v>
      </c>
      <c r="C4">
        <v>0</v>
      </c>
    </row>
    <row r="5" spans="1:3" x14ac:dyDescent="0.25">
      <c r="A5">
        <v>2</v>
      </c>
      <c r="B5" s="8" t="s">
        <v>301</v>
      </c>
      <c r="C5" s="8">
        <v>0</v>
      </c>
    </row>
    <row r="6" spans="1:3" x14ac:dyDescent="0.25">
      <c r="A6">
        <v>3</v>
      </c>
      <c r="B6" s="8" t="s">
        <v>301</v>
      </c>
      <c r="C6" s="8">
        <v>0</v>
      </c>
    </row>
    <row r="7" spans="1:3" x14ac:dyDescent="0.25">
      <c r="A7">
        <v>4</v>
      </c>
      <c r="B7" s="8" t="s">
        <v>301</v>
      </c>
      <c r="C7" s="8">
        <v>0</v>
      </c>
    </row>
    <row r="8" spans="1:3" x14ac:dyDescent="0.25">
      <c r="A8">
        <v>5</v>
      </c>
      <c r="B8" s="8" t="s">
        <v>301</v>
      </c>
      <c r="C8" s="8">
        <v>0</v>
      </c>
    </row>
    <row r="9" spans="1:3" x14ac:dyDescent="0.25">
      <c r="A9">
        <v>6</v>
      </c>
      <c r="B9" s="8" t="s">
        <v>301</v>
      </c>
      <c r="C9" s="8">
        <v>0</v>
      </c>
    </row>
    <row r="10" spans="1:3" x14ac:dyDescent="0.25">
      <c r="A10">
        <v>7</v>
      </c>
      <c r="B10" s="8" t="s">
        <v>301</v>
      </c>
      <c r="C10" s="8">
        <v>0</v>
      </c>
    </row>
    <row r="11" spans="1:3" x14ac:dyDescent="0.25">
      <c r="A11">
        <v>8</v>
      </c>
      <c r="B11" s="8" t="s">
        <v>301</v>
      </c>
      <c r="C11" s="8">
        <v>0</v>
      </c>
    </row>
    <row r="12" spans="1:3" x14ac:dyDescent="0.25">
      <c r="A12">
        <v>9</v>
      </c>
      <c r="B12" s="8" t="s">
        <v>301</v>
      </c>
      <c r="C12" s="8">
        <v>0</v>
      </c>
    </row>
    <row r="13" spans="1:3" x14ac:dyDescent="0.25">
      <c r="A13">
        <v>10</v>
      </c>
      <c r="B13" s="8" t="s">
        <v>301</v>
      </c>
      <c r="C13" s="8">
        <v>0</v>
      </c>
    </row>
    <row r="14" spans="1:3" x14ac:dyDescent="0.25">
      <c r="A14">
        <v>11</v>
      </c>
      <c r="B14" s="8" t="s">
        <v>301</v>
      </c>
      <c r="C14" s="8">
        <v>0</v>
      </c>
    </row>
    <row r="15" spans="1:3" x14ac:dyDescent="0.25">
      <c r="A15">
        <v>12</v>
      </c>
      <c r="B15" s="8" t="s">
        <v>301</v>
      </c>
      <c r="C15" s="8">
        <v>0</v>
      </c>
    </row>
    <row r="16" spans="1:3" x14ac:dyDescent="0.25">
      <c r="A16">
        <v>13</v>
      </c>
      <c r="B16" s="8" t="s">
        <v>301</v>
      </c>
      <c r="C16" s="8">
        <v>0</v>
      </c>
    </row>
    <row r="17" spans="1:3" x14ac:dyDescent="0.25">
      <c r="A17">
        <v>14</v>
      </c>
      <c r="B17" s="8" t="s">
        <v>301</v>
      </c>
      <c r="C17" s="8">
        <v>0</v>
      </c>
    </row>
    <row r="18" spans="1:3" x14ac:dyDescent="0.25">
      <c r="A18">
        <v>15</v>
      </c>
      <c r="B18" s="8" t="s">
        <v>301</v>
      </c>
      <c r="C18" s="8">
        <v>0</v>
      </c>
    </row>
    <row r="19" spans="1:3" x14ac:dyDescent="0.25">
      <c r="A19">
        <v>16</v>
      </c>
      <c r="B19" s="8" t="s">
        <v>301</v>
      </c>
      <c r="C19" s="8">
        <v>0</v>
      </c>
    </row>
    <row r="20" spans="1:3" x14ac:dyDescent="0.25">
      <c r="A20">
        <v>17</v>
      </c>
      <c r="B20" s="8" t="s">
        <v>301</v>
      </c>
      <c r="C20" s="8">
        <v>0</v>
      </c>
    </row>
    <row r="21" spans="1:3" x14ac:dyDescent="0.25">
      <c r="A21">
        <v>18</v>
      </c>
      <c r="B21" s="8" t="s">
        <v>301</v>
      </c>
      <c r="C21" s="8">
        <v>0</v>
      </c>
    </row>
    <row r="22" spans="1:3" x14ac:dyDescent="0.25">
      <c r="A22">
        <v>19</v>
      </c>
      <c r="B22" s="8" t="s">
        <v>301</v>
      </c>
      <c r="C22" s="8">
        <v>0</v>
      </c>
    </row>
    <row r="23" spans="1:3" x14ac:dyDescent="0.25">
      <c r="A23">
        <v>20</v>
      </c>
      <c r="B23" s="8" t="s">
        <v>301</v>
      </c>
      <c r="C23" s="8">
        <v>0</v>
      </c>
    </row>
    <row r="24" spans="1:3" x14ac:dyDescent="0.25">
      <c r="A24">
        <v>21</v>
      </c>
      <c r="B24" s="8" t="s">
        <v>301</v>
      </c>
      <c r="C24" s="8">
        <v>0</v>
      </c>
    </row>
    <row r="25" spans="1:3" x14ac:dyDescent="0.25">
      <c r="A25">
        <v>22</v>
      </c>
      <c r="B25" s="8" t="s">
        <v>301</v>
      </c>
      <c r="C25" s="8">
        <v>0</v>
      </c>
    </row>
    <row r="26" spans="1:3" x14ac:dyDescent="0.25">
      <c r="A26">
        <v>23</v>
      </c>
      <c r="B26" s="8" t="s">
        <v>301</v>
      </c>
      <c r="C26" s="8">
        <v>0</v>
      </c>
    </row>
    <row r="27" spans="1:3" x14ac:dyDescent="0.25">
      <c r="A27">
        <v>24</v>
      </c>
      <c r="B27" s="8" t="s">
        <v>301</v>
      </c>
      <c r="C27" s="8">
        <v>0</v>
      </c>
    </row>
    <row r="28" spans="1:3" x14ac:dyDescent="0.25">
      <c r="A28">
        <v>25</v>
      </c>
      <c r="B28" s="8" t="s">
        <v>301</v>
      </c>
      <c r="C28" s="8">
        <v>0</v>
      </c>
    </row>
    <row r="29" spans="1:3" x14ac:dyDescent="0.25">
      <c r="A29">
        <v>26</v>
      </c>
      <c r="B29" s="8" t="s">
        <v>301</v>
      </c>
      <c r="C29" s="8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>
      <selection activeCell="A12" sqref="A12:XFD39"/>
    </sheetView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F19" sqref="F19"/>
    </sheetView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29"/>
  <sheetViews>
    <sheetView topLeftCell="A3" workbookViewId="0">
      <selection activeCell="E21" sqref="E21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290</v>
      </c>
      <c r="C4">
        <v>0</v>
      </c>
      <c r="D4">
        <v>0</v>
      </c>
      <c r="E4" t="s">
        <v>302</v>
      </c>
      <c r="F4" t="s">
        <v>303</v>
      </c>
    </row>
    <row r="5" spans="1:6" x14ac:dyDescent="0.25">
      <c r="A5">
        <v>2</v>
      </c>
      <c r="B5" t="s">
        <v>290</v>
      </c>
      <c r="C5">
        <v>0</v>
      </c>
      <c r="D5">
        <v>0</v>
      </c>
      <c r="E5" s="14" t="s">
        <v>302</v>
      </c>
      <c r="F5" s="14" t="s">
        <v>303</v>
      </c>
    </row>
    <row r="6" spans="1:6" x14ac:dyDescent="0.25">
      <c r="A6">
        <v>3</v>
      </c>
      <c r="B6" t="s">
        <v>290</v>
      </c>
      <c r="C6">
        <v>0</v>
      </c>
      <c r="D6">
        <v>0</v>
      </c>
      <c r="E6" s="14" t="s">
        <v>302</v>
      </c>
      <c r="F6" s="14" t="s">
        <v>303</v>
      </c>
    </row>
    <row r="7" spans="1:6" x14ac:dyDescent="0.25">
      <c r="A7">
        <v>4</v>
      </c>
      <c r="B7" t="s">
        <v>290</v>
      </c>
      <c r="C7">
        <v>0</v>
      </c>
      <c r="D7">
        <v>0</v>
      </c>
      <c r="E7" s="14" t="s">
        <v>302</v>
      </c>
      <c r="F7" s="14" t="s">
        <v>303</v>
      </c>
    </row>
    <row r="8" spans="1:6" x14ac:dyDescent="0.25">
      <c r="A8">
        <v>5</v>
      </c>
      <c r="B8" t="s">
        <v>290</v>
      </c>
      <c r="C8">
        <v>0</v>
      </c>
      <c r="D8">
        <v>0</v>
      </c>
      <c r="E8" s="14" t="s">
        <v>302</v>
      </c>
      <c r="F8" s="14" t="s">
        <v>303</v>
      </c>
    </row>
    <row r="9" spans="1:6" x14ac:dyDescent="0.25">
      <c r="A9">
        <v>6</v>
      </c>
      <c r="B9" t="s">
        <v>290</v>
      </c>
      <c r="C9">
        <v>0</v>
      </c>
      <c r="D9">
        <v>0</v>
      </c>
      <c r="E9" s="14" t="s">
        <v>302</v>
      </c>
      <c r="F9" s="14" t="s">
        <v>303</v>
      </c>
    </row>
    <row r="10" spans="1:6" x14ac:dyDescent="0.25">
      <c r="A10">
        <v>7</v>
      </c>
      <c r="B10" t="s">
        <v>290</v>
      </c>
      <c r="C10">
        <v>0</v>
      </c>
      <c r="D10">
        <v>0</v>
      </c>
      <c r="E10" s="14" t="s">
        <v>302</v>
      </c>
      <c r="F10" s="14" t="s">
        <v>303</v>
      </c>
    </row>
    <row r="11" spans="1:6" x14ac:dyDescent="0.25">
      <c r="A11">
        <v>8</v>
      </c>
      <c r="B11" t="s">
        <v>290</v>
      </c>
      <c r="C11">
        <v>0</v>
      </c>
      <c r="D11">
        <v>0</v>
      </c>
      <c r="E11" s="14" t="s">
        <v>302</v>
      </c>
      <c r="F11" s="14" t="s">
        <v>303</v>
      </c>
    </row>
    <row r="12" spans="1:6" x14ac:dyDescent="0.25">
      <c r="A12">
        <v>9</v>
      </c>
      <c r="B12" t="s">
        <v>290</v>
      </c>
      <c r="C12">
        <v>0</v>
      </c>
      <c r="D12">
        <v>0</v>
      </c>
      <c r="E12" s="14" t="s">
        <v>302</v>
      </c>
      <c r="F12" s="14" t="s">
        <v>303</v>
      </c>
    </row>
    <row r="13" spans="1:6" x14ac:dyDescent="0.25">
      <c r="A13">
        <v>10</v>
      </c>
      <c r="B13" t="s">
        <v>290</v>
      </c>
      <c r="C13">
        <v>0</v>
      </c>
      <c r="D13">
        <v>0</v>
      </c>
      <c r="E13" s="14" t="s">
        <v>302</v>
      </c>
      <c r="F13" s="14" t="s">
        <v>303</v>
      </c>
    </row>
    <row r="14" spans="1:6" x14ac:dyDescent="0.25">
      <c r="A14">
        <v>11</v>
      </c>
      <c r="B14" t="s">
        <v>290</v>
      </c>
      <c r="C14">
        <v>0</v>
      </c>
      <c r="D14">
        <v>0</v>
      </c>
      <c r="E14" s="14" t="s">
        <v>302</v>
      </c>
      <c r="F14" s="14" t="s">
        <v>303</v>
      </c>
    </row>
    <row r="15" spans="1:6" x14ac:dyDescent="0.25">
      <c r="A15">
        <v>12</v>
      </c>
      <c r="B15" t="s">
        <v>290</v>
      </c>
      <c r="C15">
        <v>0</v>
      </c>
      <c r="D15">
        <v>0</v>
      </c>
      <c r="E15" s="14" t="s">
        <v>302</v>
      </c>
      <c r="F15" s="14" t="s">
        <v>303</v>
      </c>
    </row>
    <row r="16" spans="1:6" x14ac:dyDescent="0.25">
      <c r="A16">
        <v>13</v>
      </c>
      <c r="B16" t="s">
        <v>290</v>
      </c>
      <c r="C16">
        <v>0</v>
      </c>
      <c r="D16">
        <v>0</v>
      </c>
      <c r="E16" s="14" t="s">
        <v>302</v>
      </c>
      <c r="F16" s="14" t="s">
        <v>303</v>
      </c>
    </row>
    <row r="17" spans="1:6" x14ac:dyDescent="0.25">
      <c r="A17">
        <v>14</v>
      </c>
      <c r="B17" t="s">
        <v>290</v>
      </c>
      <c r="C17">
        <v>0</v>
      </c>
      <c r="D17">
        <v>0</v>
      </c>
      <c r="E17" s="14" t="s">
        <v>302</v>
      </c>
      <c r="F17" s="14" t="s">
        <v>303</v>
      </c>
    </row>
    <row r="18" spans="1:6" x14ac:dyDescent="0.25">
      <c r="A18">
        <v>15</v>
      </c>
      <c r="B18" t="s">
        <v>290</v>
      </c>
      <c r="C18">
        <v>0</v>
      </c>
      <c r="D18">
        <v>0</v>
      </c>
      <c r="E18" s="14" t="s">
        <v>302</v>
      </c>
      <c r="F18" s="14" t="s">
        <v>303</v>
      </c>
    </row>
    <row r="19" spans="1:6" x14ac:dyDescent="0.25">
      <c r="A19">
        <v>16</v>
      </c>
      <c r="B19" t="s">
        <v>290</v>
      </c>
      <c r="C19">
        <v>0</v>
      </c>
      <c r="D19">
        <v>0</v>
      </c>
      <c r="E19" s="14" t="s">
        <v>302</v>
      </c>
      <c r="F19" s="14" t="s">
        <v>303</v>
      </c>
    </row>
    <row r="20" spans="1:6" x14ac:dyDescent="0.25">
      <c r="A20">
        <v>17</v>
      </c>
      <c r="B20" t="s">
        <v>290</v>
      </c>
      <c r="C20">
        <v>0</v>
      </c>
      <c r="D20">
        <v>0</v>
      </c>
      <c r="E20" s="14" t="s">
        <v>302</v>
      </c>
      <c r="F20" s="14" t="s">
        <v>303</v>
      </c>
    </row>
    <row r="21" spans="1:6" x14ac:dyDescent="0.25">
      <c r="A21">
        <v>18</v>
      </c>
      <c r="B21" t="s">
        <v>290</v>
      </c>
      <c r="C21">
        <v>0</v>
      </c>
      <c r="D21">
        <v>0</v>
      </c>
      <c r="E21" s="14" t="s">
        <v>302</v>
      </c>
      <c r="F21" s="14" t="s">
        <v>303</v>
      </c>
    </row>
    <row r="22" spans="1:6" x14ac:dyDescent="0.25">
      <c r="A22">
        <v>19</v>
      </c>
      <c r="B22" t="s">
        <v>290</v>
      </c>
      <c r="C22">
        <v>0</v>
      </c>
      <c r="D22">
        <v>0</v>
      </c>
      <c r="E22" s="14" t="s">
        <v>302</v>
      </c>
      <c r="F22" s="14" t="s">
        <v>303</v>
      </c>
    </row>
    <row r="23" spans="1:6" x14ac:dyDescent="0.25">
      <c r="A23">
        <v>20</v>
      </c>
      <c r="B23" t="s">
        <v>290</v>
      </c>
      <c r="C23">
        <v>0</v>
      </c>
      <c r="D23">
        <v>0</v>
      </c>
      <c r="E23" s="14" t="s">
        <v>302</v>
      </c>
      <c r="F23" s="14" t="s">
        <v>303</v>
      </c>
    </row>
    <row r="24" spans="1:6" x14ac:dyDescent="0.25">
      <c r="A24">
        <v>21</v>
      </c>
      <c r="B24" t="s">
        <v>290</v>
      </c>
      <c r="C24">
        <v>0</v>
      </c>
      <c r="D24">
        <v>0</v>
      </c>
      <c r="E24" s="14" t="s">
        <v>302</v>
      </c>
      <c r="F24" s="14" t="s">
        <v>303</v>
      </c>
    </row>
    <row r="25" spans="1:6" x14ac:dyDescent="0.25">
      <c r="A25">
        <v>22</v>
      </c>
      <c r="B25" t="s">
        <v>290</v>
      </c>
      <c r="C25">
        <v>0</v>
      </c>
      <c r="D25">
        <v>0</v>
      </c>
      <c r="E25" s="14" t="s">
        <v>302</v>
      </c>
      <c r="F25" s="14" t="s">
        <v>303</v>
      </c>
    </row>
    <row r="26" spans="1:6" x14ac:dyDescent="0.25">
      <c r="A26">
        <v>23</v>
      </c>
      <c r="B26" t="s">
        <v>290</v>
      </c>
      <c r="C26">
        <v>0</v>
      </c>
      <c r="D26">
        <v>0</v>
      </c>
      <c r="E26" s="14" t="s">
        <v>302</v>
      </c>
      <c r="F26" s="14" t="s">
        <v>303</v>
      </c>
    </row>
    <row r="27" spans="1:6" x14ac:dyDescent="0.25">
      <c r="A27">
        <v>24</v>
      </c>
      <c r="B27" t="s">
        <v>290</v>
      </c>
      <c r="C27">
        <v>0</v>
      </c>
      <c r="D27">
        <v>0</v>
      </c>
      <c r="E27" s="14" t="s">
        <v>302</v>
      </c>
      <c r="F27" s="14" t="s">
        <v>303</v>
      </c>
    </row>
    <row r="28" spans="1:6" x14ac:dyDescent="0.25">
      <c r="A28">
        <v>25</v>
      </c>
      <c r="B28" t="s">
        <v>290</v>
      </c>
      <c r="C28">
        <v>0</v>
      </c>
      <c r="D28">
        <v>0</v>
      </c>
      <c r="E28" s="14" t="s">
        <v>302</v>
      </c>
      <c r="F28" s="14" t="s">
        <v>303</v>
      </c>
    </row>
    <row r="29" spans="1:6" x14ac:dyDescent="0.25">
      <c r="A29">
        <v>26</v>
      </c>
      <c r="B29" t="s">
        <v>290</v>
      </c>
      <c r="C29">
        <v>0</v>
      </c>
      <c r="D29">
        <v>0</v>
      </c>
      <c r="E29" s="14" t="s">
        <v>302</v>
      </c>
      <c r="F29" s="14" t="s">
        <v>303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29"/>
  <sheetViews>
    <sheetView topLeftCell="A3" workbookViewId="0">
      <selection activeCell="C32" sqref="C32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304</v>
      </c>
      <c r="C4" t="s">
        <v>303</v>
      </c>
    </row>
    <row r="5" spans="1:3" x14ac:dyDescent="0.25">
      <c r="A5">
        <v>2</v>
      </c>
      <c r="B5" s="8" t="s">
        <v>304</v>
      </c>
      <c r="C5" s="8" t="s">
        <v>303</v>
      </c>
    </row>
    <row r="6" spans="1:3" x14ac:dyDescent="0.25">
      <c r="A6">
        <v>3</v>
      </c>
      <c r="B6" s="8" t="s">
        <v>304</v>
      </c>
      <c r="C6" s="8" t="s">
        <v>303</v>
      </c>
    </row>
    <row r="7" spans="1:3" x14ac:dyDescent="0.25">
      <c r="A7">
        <v>4</v>
      </c>
      <c r="B7" s="8" t="s">
        <v>304</v>
      </c>
      <c r="C7" s="8" t="s">
        <v>303</v>
      </c>
    </row>
    <row r="8" spans="1:3" x14ac:dyDescent="0.25">
      <c r="A8">
        <v>5</v>
      </c>
      <c r="B8" s="8" t="s">
        <v>304</v>
      </c>
      <c r="C8" s="8" t="s">
        <v>303</v>
      </c>
    </row>
    <row r="9" spans="1:3" x14ac:dyDescent="0.25">
      <c r="A9">
        <v>6</v>
      </c>
      <c r="B9" s="8" t="s">
        <v>304</v>
      </c>
      <c r="C9" s="8" t="s">
        <v>303</v>
      </c>
    </row>
    <row r="10" spans="1:3" x14ac:dyDescent="0.25">
      <c r="A10">
        <v>7</v>
      </c>
      <c r="B10" s="8" t="s">
        <v>304</v>
      </c>
      <c r="C10" s="8" t="s">
        <v>303</v>
      </c>
    </row>
    <row r="11" spans="1:3" x14ac:dyDescent="0.25">
      <c r="A11">
        <v>8</v>
      </c>
      <c r="B11" s="8" t="s">
        <v>304</v>
      </c>
      <c r="C11" s="8" t="s">
        <v>303</v>
      </c>
    </row>
    <row r="12" spans="1:3" x14ac:dyDescent="0.25">
      <c r="A12">
        <v>9</v>
      </c>
      <c r="B12" s="8" t="s">
        <v>304</v>
      </c>
      <c r="C12" s="8" t="s">
        <v>303</v>
      </c>
    </row>
    <row r="13" spans="1:3" x14ac:dyDescent="0.25">
      <c r="A13">
        <v>10</v>
      </c>
      <c r="B13" s="8" t="s">
        <v>304</v>
      </c>
      <c r="C13" s="8" t="s">
        <v>303</v>
      </c>
    </row>
    <row r="14" spans="1:3" x14ac:dyDescent="0.25">
      <c r="A14">
        <v>11</v>
      </c>
      <c r="B14" s="8" t="s">
        <v>304</v>
      </c>
      <c r="C14" s="8" t="s">
        <v>303</v>
      </c>
    </row>
    <row r="15" spans="1:3" x14ac:dyDescent="0.25">
      <c r="A15">
        <v>12</v>
      </c>
      <c r="B15" s="8" t="s">
        <v>304</v>
      </c>
      <c r="C15" s="8" t="s">
        <v>303</v>
      </c>
    </row>
    <row r="16" spans="1:3" x14ac:dyDescent="0.25">
      <c r="A16">
        <v>13</v>
      </c>
      <c r="B16" s="8" t="s">
        <v>304</v>
      </c>
      <c r="C16" s="8" t="s">
        <v>303</v>
      </c>
    </row>
    <row r="17" spans="1:3" x14ac:dyDescent="0.25">
      <c r="A17">
        <v>14</v>
      </c>
      <c r="B17" s="8" t="s">
        <v>304</v>
      </c>
      <c r="C17" s="8" t="s">
        <v>303</v>
      </c>
    </row>
    <row r="18" spans="1:3" x14ac:dyDescent="0.25">
      <c r="A18">
        <v>15</v>
      </c>
      <c r="B18" s="8" t="s">
        <v>304</v>
      </c>
      <c r="C18" s="8" t="s">
        <v>303</v>
      </c>
    </row>
    <row r="19" spans="1:3" x14ac:dyDescent="0.25">
      <c r="A19">
        <v>16</v>
      </c>
      <c r="B19" s="8" t="s">
        <v>304</v>
      </c>
      <c r="C19" s="8" t="s">
        <v>303</v>
      </c>
    </row>
    <row r="20" spans="1:3" x14ac:dyDescent="0.25">
      <c r="A20">
        <v>17</v>
      </c>
      <c r="B20" s="8" t="s">
        <v>304</v>
      </c>
      <c r="C20" s="8" t="s">
        <v>303</v>
      </c>
    </row>
    <row r="21" spans="1:3" x14ac:dyDescent="0.25">
      <c r="A21">
        <v>18</v>
      </c>
      <c r="B21" s="8" t="s">
        <v>304</v>
      </c>
      <c r="C21" s="8" t="s">
        <v>303</v>
      </c>
    </row>
    <row r="22" spans="1:3" x14ac:dyDescent="0.25">
      <c r="A22">
        <v>19</v>
      </c>
      <c r="B22" s="8" t="s">
        <v>304</v>
      </c>
      <c r="C22" s="8" t="s">
        <v>303</v>
      </c>
    </row>
    <row r="23" spans="1:3" x14ac:dyDescent="0.25">
      <c r="A23">
        <v>20</v>
      </c>
      <c r="B23" s="8" t="s">
        <v>304</v>
      </c>
      <c r="C23" s="8" t="s">
        <v>303</v>
      </c>
    </row>
    <row r="24" spans="1:3" x14ac:dyDescent="0.25">
      <c r="A24">
        <v>21</v>
      </c>
      <c r="B24" s="8" t="s">
        <v>304</v>
      </c>
      <c r="C24" s="8" t="s">
        <v>303</v>
      </c>
    </row>
    <row r="25" spans="1:3" x14ac:dyDescent="0.25">
      <c r="A25">
        <v>22</v>
      </c>
      <c r="B25" s="8" t="s">
        <v>304</v>
      </c>
      <c r="C25" s="8" t="s">
        <v>303</v>
      </c>
    </row>
    <row r="26" spans="1:3" x14ac:dyDescent="0.25">
      <c r="A26">
        <v>23</v>
      </c>
      <c r="B26" s="8" t="s">
        <v>304</v>
      </c>
      <c r="C26" s="8" t="s">
        <v>303</v>
      </c>
    </row>
    <row r="27" spans="1:3" x14ac:dyDescent="0.25">
      <c r="A27">
        <v>24</v>
      </c>
      <c r="B27" s="8" t="s">
        <v>304</v>
      </c>
      <c r="C27" s="8" t="s">
        <v>303</v>
      </c>
    </row>
    <row r="28" spans="1:3" x14ac:dyDescent="0.25">
      <c r="A28">
        <v>25</v>
      </c>
      <c r="B28" s="8" t="s">
        <v>304</v>
      </c>
      <c r="C28" s="8" t="s">
        <v>303</v>
      </c>
    </row>
    <row r="29" spans="1:3" x14ac:dyDescent="0.25">
      <c r="A29">
        <v>26</v>
      </c>
      <c r="B29" s="8" t="s">
        <v>304</v>
      </c>
      <c r="C29" s="8" t="s">
        <v>303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29"/>
  <sheetViews>
    <sheetView topLeftCell="A3" workbookViewId="0">
      <selection activeCell="F20" sqref="F20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6" width="30.28515625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ht="30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291</v>
      </c>
      <c r="C4">
        <f>18099.19</f>
        <v>18099.189999999999</v>
      </c>
      <c r="D4">
        <v>13662.52</v>
      </c>
      <c r="E4" t="s">
        <v>302</v>
      </c>
      <c r="F4" t="s">
        <v>305</v>
      </c>
    </row>
    <row r="5" spans="1:6" x14ac:dyDescent="0.25">
      <c r="A5">
        <v>2</v>
      </c>
      <c r="B5" t="s">
        <v>291</v>
      </c>
      <c r="C5">
        <v>10843.8</v>
      </c>
      <c r="D5">
        <v>4169.07</v>
      </c>
      <c r="E5" s="8" t="s">
        <v>302</v>
      </c>
      <c r="F5" s="9" t="s">
        <v>305</v>
      </c>
    </row>
    <row r="6" spans="1:6" x14ac:dyDescent="0.25">
      <c r="A6">
        <v>3</v>
      </c>
      <c r="B6" t="s">
        <v>291</v>
      </c>
      <c r="C6">
        <v>10775.7</v>
      </c>
      <c r="D6">
        <v>6576.73</v>
      </c>
      <c r="E6" s="8" t="s">
        <v>302</v>
      </c>
      <c r="F6" s="9" t="s">
        <v>305</v>
      </c>
    </row>
    <row r="7" spans="1:6" x14ac:dyDescent="0.25">
      <c r="A7">
        <v>4</v>
      </c>
      <c r="B7" t="s">
        <v>291</v>
      </c>
      <c r="C7">
        <f>7365.9</f>
        <v>7365.9</v>
      </c>
      <c r="D7">
        <v>6038.44</v>
      </c>
      <c r="E7" s="8" t="s">
        <v>302</v>
      </c>
      <c r="F7" s="9" t="s">
        <v>305</v>
      </c>
    </row>
    <row r="8" spans="1:6" x14ac:dyDescent="0.25">
      <c r="A8">
        <v>5</v>
      </c>
      <c r="B8" t="s">
        <v>291</v>
      </c>
      <c r="C8">
        <v>7192.15</v>
      </c>
      <c r="D8">
        <v>4326.38</v>
      </c>
      <c r="E8" s="8" t="s">
        <v>302</v>
      </c>
      <c r="F8" s="9" t="s">
        <v>305</v>
      </c>
    </row>
    <row r="9" spans="1:6" x14ac:dyDescent="0.25">
      <c r="A9">
        <v>6</v>
      </c>
      <c r="B9" t="s">
        <v>291</v>
      </c>
      <c r="C9">
        <v>9004.6</v>
      </c>
      <c r="D9">
        <v>3857.37</v>
      </c>
      <c r="E9" s="8" t="s">
        <v>302</v>
      </c>
      <c r="F9" s="9" t="s">
        <v>305</v>
      </c>
    </row>
    <row r="10" spans="1:6" x14ac:dyDescent="0.25">
      <c r="A10">
        <v>7</v>
      </c>
      <c r="B10" t="s">
        <v>291</v>
      </c>
      <c r="C10">
        <v>5607.95</v>
      </c>
      <c r="D10">
        <v>4571.62</v>
      </c>
      <c r="E10" s="8" t="s">
        <v>302</v>
      </c>
      <c r="F10" s="9" t="s">
        <v>305</v>
      </c>
    </row>
    <row r="11" spans="1:6" x14ac:dyDescent="0.25">
      <c r="A11">
        <v>8</v>
      </c>
      <c r="B11" t="s">
        <v>291</v>
      </c>
      <c r="C11">
        <v>6702.9</v>
      </c>
      <c r="D11">
        <v>4274.8999999999996</v>
      </c>
      <c r="E11" s="8" t="s">
        <v>302</v>
      </c>
      <c r="F11" s="9" t="s">
        <v>305</v>
      </c>
    </row>
    <row r="12" spans="1:6" x14ac:dyDescent="0.25">
      <c r="A12">
        <v>9</v>
      </c>
      <c r="B12" t="s">
        <v>291</v>
      </c>
      <c r="C12">
        <v>7758.95</v>
      </c>
      <c r="D12">
        <v>5360.52</v>
      </c>
      <c r="E12" s="8" t="s">
        <v>302</v>
      </c>
      <c r="F12" s="9" t="s">
        <v>305</v>
      </c>
    </row>
    <row r="13" spans="1:6" x14ac:dyDescent="0.25">
      <c r="A13">
        <v>10</v>
      </c>
      <c r="B13" t="s">
        <v>291</v>
      </c>
      <c r="C13">
        <v>6692.45</v>
      </c>
      <c r="D13">
        <v>3259.79</v>
      </c>
      <c r="E13" s="8" t="s">
        <v>302</v>
      </c>
      <c r="F13" s="9" t="s">
        <v>305</v>
      </c>
    </row>
    <row r="14" spans="1:6" x14ac:dyDescent="0.25">
      <c r="A14">
        <v>11</v>
      </c>
      <c r="B14" t="s">
        <v>291</v>
      </c>
      <c r="C14">
        <v>6376.8</v>
      </c>
      <c r="D14">
        <v>2509.64</v>
      </c>
      <c r="E14" s="8" t="s">
        <v>302</v>
      </c>
      <c r="F14" s="9" t="s">
        <v>305</v>
      </c>
    </row>
    <row r="15" spans="1:6" x14ac:dyDescent="0.25">
      <c r="A15">
        <v>12</v>
      </c>
      <c r="B15" t="s">
        <v>291</v>
      </c>
      <c r="C15">
        <v>8374.6200000000008</v>
      </c>
      <c r="D15">
        <v>3423.2</v>
      </c>
      <c r="E15" s="8" t="s">
        <v>302</v>
      </c>
      <c r="F15" s="9" t="s">
        <v>305</v>
      </c>
    </row>
    <row r="16" spans="1:6" x14ac:dyDescent="0.25">
      <c r="A16">
        <v>13</v>
      </c>
      <c r="B16" t="s">
        <v>291</v>
      </c>
      <c r="C16">
        <v>6128.6</v>
      </c>
      <c r="D16">
        <v>3107.65</v>
      </c>
      <c r="E16" s="8" t="s">
        <v>302</v>
      </c>
      <c r="F16" s="9" t="s">
        <v>305</v>
      </c>
    </row>
    <row r="17" spans="1:6" x14ac:dyDescent="0.25">
      <c r="A17">
        <v>14</v>
      </c>
      <c r="B17" t="s">
        <v>291</v>
      </c>
      <c r="C17">
        <v>6332.4</v>
      </c>
      <c r="D17">
        <v>2788.56</v>
      </c>
      <c r="E17" s="8" t="s">
        <v>302</v>
      </c>
      <c r="F17" s="9" t="s">
        <v>305</v>
      </c>
    </row>
    <row r="18" spans="1:6" x14ac:dyDescent="0.25">
      <c r="A18">
        <v>15</v>
      </c>
      <c r="B18" t="s">
        <v>291</v>
      </c>
      <c r="C18">
        <v>6254.2</v>
      </c>
      <c r="D18">
        <v>2181.33</v>
      </c>
      <c r="E18" s="8" t="s">
        <v>302</v>
      </c>
      <c r="F18" s="9" t="s">
        <v>305</v>
      </c>
    </row>
    <row r="19" spans="1:6" x14ac:dyDescent="0.25">
      <c r="A19">
        <v>16</v>
      </c>
      <c r="B19" t="s">
        <v>291</v>
      </c>
      <c r="C19">
        <v>4728.6000000000004</v>
      </c>
      <c r="D19">
        <v>2103.0700000000002</v>
      </c>
      <c r="E19" s="8" t="s">
        <v>302</v>
      </c>
      <c r="F19" s="9" t="s">
        <v>305</v>
      </c>
    </row>
    <row r="20" spans="1:6" x14ac:dyDescent="0.25">
      <c r="A20">
        <v>17</v>
      </c>
      <c r="B20" t="s">
        <v>291</v>
      </c>
      <c r="C20">
        <v>6306.1</v>
      </c>
      <c r="D20">
        <v>4393.12</v>
      </c>
      <c r="E20" s="8" t="s">
        <v>302</v>
      </c>
      <c r="F20" s="9" t="s">
        <v>305</v>
      </c>
    </row>
    <row r="21" spans="1:6" x14ac:dyDescent="0.25">
      <c r="A21">
        <v>18</v>
      </c>
      <c r="B21" t="s">
        <v>291</v>
      </c>
      <c r="C21">
        <v>6106.1</v>
      </c>
      <c r="D21">
        <v>1553.49</v>
      </c>
      <c r="E21" s="8" t="s">
        <v>302</v>
      </c>
      <c r="F21" s="9" t="s">
        <v>305</v>
      </c>
    </row>
    <row r="22" spans="1:6" x14ac:dyDescent="0.25">
      <c r="A22">
        <v>19</v>
      </c>
      <c r="B22" t="s">
        <v>291</v>
      </c>
      <c r="C22">
        <v>5893.2</v>
      </c>
      <c r="D22">
        <v>4683.3900000000003</v>
      </c>
      <c r="E22" s="8" t="s">
        <v>302</v>
      </c>
      <c r="F22" s="9" t="s">
        <v>305</v>
      </c>
    </row>
    <row r="23" spans="1:6" x14ac:dyDescent="0.25">
      <c r="A23">
        <v>20</v>
      </c>
      <c r="B23" t="s">
        <v>291</v>
      </c>
      <c r="C23">
        <v>7519.55</v>
      </c>
      <c r="D23">
        <v>4790.24</v>
      </c>
      <c r="E23" s="8" t="s">
        <v>302</v>
      </c>
      <c r="F23" s="9" t="s">
        <v>305</v>
      </c>
    </row>
    <row r="24" spans="1:6" x14ac:dyDescent="0.25">
      <c r="A24">
        <v>21</v>
      </c>
      <c r="B24" t="s">
        <v>291</v>
      </c>
      <c r="C24">
        <v>5876.8</v>
      </c>
      <c r="D24">
        <v>2494.73</v>
      </c>
      <c r="E24" s="8" t="s">
        <v>302</v>
      </c>
      <c r="F24" s="9" t="s">
        <v>305</v>
      </c>
    </row>
    <row r="25" spans="1:6" x14ac:dyDescent="0.25">
      <c r="A25">
        <v>22</v>
      </c>
      <c r="B25" t="s">
        <v>291</v>
      </c>
      <c r="C25">
        <v>6322.6</v>
      </c>
      <c r="D25">
        <v>3400.65</v>
      </c>
      <c r="E25" s="8" t="s">
        <v>302</v>
      </c>
      <c r="F25" s="9" t="s">
        <v>305</v>
      </c>
    </row>
    <row r="26" spans="1:6" x14ac:dyDescent="0.25">
      <c r="A26">
        <v>23</v>
      </c>
      <c r="B26" t="s">
        <v>291</v>
      </c>
      <c r="C26">
        <v>6084.45</v>
      </c>
      <c r="D26">
        <v>4067.3</v>
      </c>
      <c r="E26" s="8" t="s">
        <v>302</v>
      </c>
      <c r="F26" s="9" t="s">
        <v>305</v>
      </c>
    </row>
    <row r="27" spans="1:6" x14ac:dyDescent="0.25">
      <c r="A27">
        <v>24</v>
      </c>
      <c r="B27" t="s">
        <v>291</v>
      </c>
      <c r="C27">
        <v>5824.85</v>
      </c>
      <c r="D27">
        <v>1090.44</v>
      </c>
      <c r="E27" s="8" t="s">
        <v>302</v>
      </c>
      <c r="F27" s="9" t="s">
        <v>305</v>
      </c>
    </row>
    <row r="28" spans="1:6" x14ac:dyDescent="0.25">
      <c r="A28">
        <v>25</v>
      </c>
      <c r="B28" t="s">
        <v>291</v>
      </c>
      <c r="C28">
        <v>3327.2</v>
      </c>
      <c r="D28">
        <v>2012.75</v>
      </c>
      <c r="E28" s="8" t="s">
        <v>302</v>
      </c>
      <c r="F28" s="9" t="s">
        <v>305</v>
      </c>
    </row>
    <row r="29" spans="1:6" x14ac:dyDescent="0.25">
      <c r="A29">
        <v>26</v>
      </c>
      <c r="B29" t="s">
        <v>291</v>
      </c>
      <c r="C29">
        <v>4623.05</v>
      </c>
      <c r="D29">
        <v>3751.84</v>
      </c>
      <c r="E29" s="8" t="s">
        <v>302</v>
      </c>
      <c r="F29" s="9" t="s">
        <v>305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29"/>
  <sheetViews>
    <sheetView topLeftCell="C3" workbookViewId="0">
      <selection activeCell="F5" sqref="F5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8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8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8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8" x14ac:dyDescent="0.25">
      <c r="A4">
        <v>1</v>
      </c>
      <c r="B4" t="s">
        <v>317</v>
      </c>
      <c r="C4">
        <v>0</v>
      </c>
      <c r="D4">
        <v>0</v>
      </c>
      <c r="E4" s="13" t="s">
        <v>302</v>
      </c>
      <c r="F4" s="13" t="s">
        <v>303</v>
      </c>
      <c r="G4" s="13"/>
      <c r="H4" s="13"/>
    </row>
    <row r="5" spans="1:8" x14ac:dyDescent="0.25">
      <c r="A5">
        <v>2</v>
      </c>
      <c r="B5" s="13" t="s">
        <v>317</v>
      </c>
      <c r="C5" s="13">
        <v>0</v>
      </c>
      <c r="D5" s="13">
        <v>0</v>
      </c>
      <c r="E5" s="13" t="s">
        <v>302</v>
      </c>
      <c r="F5" s="13" t="s">
        <v>303</v>
      </c>
    </row>
    <row r="6" spans="1:8" x14ac:dyDescent="0.25">
      <c r="A6">
        <v>3</v>
      </c>
      <c r="B6" s="13" t="s">
        <v>317</v>
      </c>
      <c r="C6" s="13">
        <v>0</v>
      </c>
      <c r="D6" s="13">
        <v>0</v>
      </c>
      <c r="E6" s="13" t="s">
        <v>302</v>
      </c>
      <c r="F6" s="13" t="s">
        <v>303</v>
      </c>
    </row>
    <row r="7" spans="1:8" x14ac:dyDescent="0.25">
      <c r="A7">
        <v>4</v>
      </c>
      <c r="B7" s="13" t="s">
        <v>317</v>
      </c>
      <c r="C7" s="13">
        <v>0</v>
      </c>
      <c r="D7" s="13">
        <v>0</v>
      </c>
      <c r="E7" s="13" t="s">
        <v>302</v>
      </c>
      <c r="F7" s="13" t="s">
        <v>303</v>
      </c>
    </row>
    <row r="8" spans="1:8" x14ac:dyDescent="0.25">
      <c r="A8">
        <v>5</v>
      </c>
      <c r="B8" s="13" t="s">
        <v>317</v>
      </c>
      <c r="C8" s="13">
        <v>0</v>
      </c>
      <c r="D8" s="13">
        <v>0</v>
      </c>
      <c r="E8" s="13" t="s">
        <v>302</v>
      </c>
      <c r="F8" s="13" t="s">
        <v>303</v>
      </c>
    </row>
    <row r="9" spans="1:8" x14ac:dyDescent="0.25">
      <c r="A9">
        <v>6</v>
      </c>
      <c r="B9" s="13" t="s">
        <v>317</v>
      </c>
      <c r="C9" s="13">
        <v>0</v>
      </c>
      <c r="D9" s="13">
        <v>0</v>
      </c>
      <c r="E9" s="13" t="s">
        <v>302</v>
      </c>
      <c r="F9" s="13" t="s">
        <v>303</v>
      </c>
    </row>
    <row r="10" spans="1:8" x14ac:dyDescent="0.25">
      <c r="A10">
        <v>7</v>
      </c>
      <c r="B10" s="13" t="s">
        <v>317</v>
      </c>
      <c r="C10" s="13">
        <v>0</v>
      </c>
      <c r="D10" s="13">
        <v>0</v>
      </c>
      <c r="E10" s="13" t="s">
        <v>302</v>
      </c>
      <c r="F10" s="13" t="s">
        <v>303</v>
      </c>
    </row>
    <row r="11" spans="1:8" x14ac:dyDescent="0.25">
      <c r="A11">
        <v>8</v>
      </c>
      <c r="B11" s="13" t="s">
        <v>317</v>
      </c>
      <c r="C11" s="13">
        <v>0</v>
      </c>
      <c r="D11" s="13">
        <v>0</v>
      </c>
      <c r="E11" s="13" t="s">
        <v>302</v>
      </c>
      <c r="F11" s="13" t="s">
        <v>303</v>
      </c>
    </row>
    <row r="12" spans="1:8" x14ac:dyDescent="0.25">
      <c r="A12">
        <v>9</v>
      </c>
      <c r="B12" s="13" t="s">
        <v>317</v>
      </c>
      <c r="C12" s="13">
        <v>0</v>
      </c>
      <c r="D12" s="13">
        <v>0</v>
      </c>
      <c r="E12" s="13" t="s">
        <v>302</v>
      </c>
      <c r="F12" s="13" t="s">
        <v>303</v>
      </c>
    </row>
    <row r="13" spans="1:8" x14ac:dyDescent="0.25">
      <c r="A13">
        <v>10</v>
      </c>
      <c r="B13" s="13" t="s">
        <v>317</v>
      </c>
      <c r="C13" s="13">
        <v>0</v>
      </c>
      <c r="D13" s="13">
        <v>0</v>
      </c>
      <c r="E13" s="13" t="s">
        <v>302</v>
      </c>
      <c r="F13" s="13" t="s">
        <v>303</v>
      </c>
    </row>
    <row r="14" spans="1:8" x14ac:dyDescent="0.25">
      <c r="A14">
        <v>11</v>
      </c>
      <c r="B14" s="13" t="s">
        <v>317</v>
      </c>
      <c r="C14" s="13">
        <v>0</v>
      </c>
      <c r="D14" s="13">
        <v>0</v>
      </c>
      <c r="E14" s="13" t="s">
        <v>302</v>
      </c>
      <c r="F14" s="13" t="s">
        <v>303</v>
      </c>
    </row>
    <row r="15" spans="1:8" x14ac:dyDescent="0.25">
      <c r="A15">
        <v>12</v>
      </c>
      <c r="B15" s="13" t="s">
        <v>317</v>
      </c>
      <c r="C15" s="13">
        <v>0</v>
      </c>
      <c r="D15" s="13">
        <v>0</v>
      </c>
      <c r="E15" s="13" t="s">
        <v>302</v>
      </c>
      <c r="F15" s="13" t="s">
        <v>303</v>
      </c>
    </row>
    <row r="16" spans="1:8" x14ac:dyDescent="0.25">
      <c r="A16">
        <v>13</v>
      </c>
      <c r="B16" s="13" t="s">
        <v>317</v>
      </c>
      <c r="C16" s="13">
        <v>0</v>
      </c>
      <c r="D16" s="13">
        <v>0</v>
      </c>
      <c r="E16" s="13" t="s">
        <v>302</v>
      </c>
      <c r="F16" s="13" t="s">
        <v>303</v>
      </c>
    </row>
    <row r="17" spans="1:6" x14ac:dyDescent="0.25">
      <c r="A17">
        <v>14</v>
      </c>
      <c r="B17" s="13" t="s">
        <v>317</v>
      </c>
      <c r="C17" s="13">
        <v>0</v>
      </c>
      <c r="D17" s="13">
        <v>0</v>
      </c>
      <c r="E17" s="13" t="s">
        <v>302</v>
      </c>
      <c r="F17" s="13" t="s">
        <v>303</v>
      </c>
    </row>
    <row r="18" spans="1:6" x14ac:dyDescent="0.25">
      <c r="A18">
        <v>15</v>
      </c>
      <c r="B18" s="13" t="s">
        <v>317</v>
      </c>
      <c r="C18" s="13">
        <v>0</v>
      </c>
      <c r="D18" s="13">
        <v>0</v>
      </c>
      <c r="E18" s="13" t="s">
        <v>302</v>
      </c>
      <c r="F18" s="13" t="s">
        <v>303</v>
      </c>
    </row>
    <row r="19" spans="1:6" x14ac:dyDescent="0.25">
      <c r="A19">
        <v>16</v>
      </c>
      <c r="B19" s="13" t="s">
        <v>317</v>
      </c>
      <c r="C19" s="13">
        <v>0</v>
      </c>
      <c r="D19" s="13">
        <v>0</v>
      </c>
      <c r="E19" s="13" t="s">
        <v>302</v>
      </c>
      <c r="F19" s="13" t="s">
        <v>303</v>
      </c>
    </row>
    <row r="20" spans="1:6" x14ac:dyDescent="0.25">
      <c r="A20">
        <v>17</v>
      </c>
      <c r="B20" s="13" t="s">
        <v>317</v>
      </c>
      <c r="C20" s="13">
        <v>0</v>
      </c>
      <c r="D20" s="13">
        <v>0</v>
      </c>
      <c r="E20" s="13" t="s">
        <v>302</v>
      </c>
      <c r="F20" s="13" t="s">
        <v>303</v>
      </c>
    </row>
    <row r="21" spans="1:6" x14ac:dyDescent="0.25">
      <c r="A21">
        <v>18</v>
      </c>
      <c r="B21" s="13" t="s">
        <v>317</v>
      </c>
      <c r="C21" s="13">
        <v>0</v>
      </c>
      <c r="D21" s="13">
        <v>0</v>
      </c>
      <c r="E21" s="13" t="s">
        <v>302</v>
      </c>
      <c r="F21" s="13" t="s">
        <v>303</v>
      </c>
    </row>
    <row r="22" spans="1:6" x14ac:dyDescent="0.25">
      <c r="A22">
        <v>19</v>
      </c>
      <c r="B22" s="13" t="s">
        <v>317</v>
      </c>
      <c r="C22" s="13">
        <v>0</v>
      </c>
      <c r="D22" s="13">
        <v>0</v>
      </c>
      <c r="E22" s="13" t="s">
        <v>302</v>
      </c>
      <c r="F22" s="13" t="s">
        <v>303</v>
      </c>
    </row>
    <row r="23" spans="1:6" x14ac:dyDescent="0.25">
      <c r="A23">
        <v>20</v>
      </c>
      <c r="B23" s="13" t="s">
        <v>317</v>
      </c>
      <c r="C23" s="13">
        <v>0</v>
      </c>
      <c r="D23" s="13">
        <v>0</v>
      </c>
      <c r="E23" s="13" t="s">
        <v>302</v>
      </c>
      <c r="F23" s="13" t="s">
        <v>303</v>
      </c>
    </row>
    <row r="24" spans="1:6" x14ac:dyDescent="0.25">
      <c r="A24">
        <v>21</v>
      </c>
      <c r="B24" s="13" t="s">
        <v>317</v>
      </c>
      <c r="C24" s="13">
        <v>0</v>
      </c>
      <c r="D24" s="13">
        <v>0</v>
      </c>
      <c r="E24" s="13" t="s">
        <v>302</v>
      </c>
      <c r="F24" s="13" t="s">
        <v>303</v>
      </c>
    </row>
    <row r="25" spans="1:6" x14ac:dyDescent="0.25">
      <c r="A25">
        <v>22</v>
      </c>
      <c r="B25" s="13" t="s">
        <v>317</v>
      </c>
      <c r="C25" s="13">
        <v>0</v>
      </c>
      <c r="D25" s="13">
        <v>0</v>
      </c>
      <c r="E25" s="13" t="s">
        <v>302</v>
      </c>
      <c r="F25" s="13" t="s">
        <v>303</v>
      </c>
    </row>
    <row r="26" spans="1:6" x14ac:dyDescent="0.25">
      <c r="A26">
        <v>23</v>
      </c>
      <c r="B26" s="13" t="s">
        <v>317</v>
      </c>
      <c r="C26" s="13">
        <v>0</v>
      </c>
      <c r="D26" s="13">
        <v>0</v>
      </c>
      <c r="E26" s="13" t="s">
        <v>302</v>
      </c>
      <c r="F26" s="13" t="s">
        <v>303</v>
      </c>
    </row>
    <row r="27" spans="1:6" x14ac:dyDescent="0.25">
      <c r="A27">
        <v>24</v>
      </c>
      <c r="B27" s="13" t="s">
        <v>317</v>
      </c>
      <c r="C27" s="13">
        <v>0</v>
      </c>
      <c r="D27" s="13">
        <v>0</v>
      </c>
      <c r="E27" s="13" t="s">
        <v>302</v>
      </c>
      <c r="F27" s="13" t="s">
        <v>303</v>
      </c>
    </row>
    <row r="28" spans="1:6" x14ac:dyDescent="0.25">
      <c r="A28">
        <v>25</v>
      </c>
      <c r="B28" s="13" t="s">
        <v>317</v>
      </c>
      <c r="C28" s="13">
        <v>0</v>
      </c>
      <c r="D28" s="13">
        <v>0</v>
      </c>
      <c r="E28" s="13" t="s">
        <v>302</v>
      </c>
      <c r="F28" s="13" t="s">
        <v>303</v>
      </c>
    </row>
    <row r="29" spans="1:6" x14ac:dyDescent="0.25">
      <c r="A29">
        <v>26</v>
      </c>
      <c r="B29" s="13" t="s">
        <v>317</v>
      </c>
      <c r="C29" s="13">
        <v>0</v>
      </c>
      <c r="D29" s="13">
        <v>0</v>
      </c>
      <c r="E29" s="13" t="s">
        <v>302</v>
      </c>
      <c r="F29" s="13" t="s">
        <v>303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29"/>
  <sheetViews>
    <sheetView topLeftCell="A3" workbookViewId="0">
      <selection activeCell="B15" sqref="B15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307</v>
      </c>
      <c r="C4">
        <v>0</v>
      </c>
      <c r="D4">
        <v>0</v>
      </c>
      <c r="E4" t="s">
        <v>302</v>
      </c>
      <c r="F4" t="s">
        <v>303</v>
      </c>
    </row>
    <row r="5" spans="1:6" x14ac:dyDescent="0.25">
      <c r="A5">
        <v>2</v>
      </c>
      <c r="B5" s="8" t="s">
        <v>307</v>
      </c>
      <c r="C5">
        <v>0</v>
      </c>
      <c r="D5">
        <v>0</v>
      </c>
      <c r="E5" s="8" t="s">
        <v>302</v>
      </c>
      <c r="F5" s="8" t="s">
        <v>303</v>
      </c>
    </row>
    <row r="6" spans="1:6" x14ac:dyDescent="0.25">
      <c r="A6">
        <v>3</v>
      </c>
      <c r="B6" s="8" t="s">
        <v>307</v>
      </c>
      <c r="C6">
        <v>0</v>
      </c>
      <c r="D6">
        <v>0</v>
      </c>
      <c r="E6" s="8" t="s">
        <v>302</v>
      </c>
      <c r="F6" s="8" t="s">
        <v>303</v>
      </c>
    </row>
    <row r="7" spans="1:6" x14ac:dyDescent="0.25">
      <c r="A7">
        <v>4</v>
      </c>
      <c r="B7" s="8" t="s">
        <v>307</v>
      </c>
      <c r="C7">
        <v>0</v>
      </c>
      <c r="D7">
        <v>0</v>
      </c>
      <c r="E7" s="8" t="s">
        <v>302</v>
      </c>
      <c r="F7" s="8" t="s">
        <v>303</v>
      </c>
    </row>
    <row r="8" spans="1:6" x14ac:dyDescent="0.25">
      <c r="A8">
        <v>5</v>
      </c>
      <c r="B8" s="8" t="s">
        <v>307</v>
      </c>
      <c r="C8">
        <v>0</v>
      </c>
      <c r="D8">
        <v>0</v>
      </c>
      <c r="E8" s="8" t="s">
        <v>302</v>
      </c>
      <c r="F8" s="8" t="s">
        <v>303</v>
      </c>
    </row>
    <row r="9" spans="1:6" x14ac:dyDescent="0.25">
      <c r="A9">
        <v>6</v>
      </c>
      <c r="B9" s="8" t="s">
        <v>307</v>
      </c>
      <c r="C9">
        <v>0</v>
      </c>
      <c r="D9">
        <v>0</v>
      </c>
      <c r="E9" s="8" t="s">
        <v>302</v>
      </c>
      <c r="F9" s="8" t="s">
        <v>303</v>
      </c>
    </row>
    <row r="10" spans="1:6" x14ac:dyDescent="0.25">
      <c r="A10">
        <v>7</v>
      </c>
      <c r="B10" s="8" t="s">
        <v>307</v>
      </c>
      <c r="C10">
        <v>0</v>
      </c>
      <c r="D10">
        <v>0</v>
      </c>
      <c r="E10" s="8" t="s">
        <v>302</v>
      </c>
      <c r="F10" s="8" t="s">
        <v>303</v>
      </c>
    </row>
    <row r="11" spans="1:6" x14ac:dyDescent="0.25">
      <c r="A11">
        <v>8</v>
      </c>
      <c r="B11" s="8" t="s">
        <v>307</v>
      </c>
      <c r="C11">
        <v>0</v>
      </c>
      <c r="D11">
        <v>0</v>
      </c>
      <c r="E11" s="8" t="s">
        <v>302</v>
      </c>
      <c r="F11" s="8" t="s">
        <v>303</v>
      </c>
    </row>
    <row r="12" spans="1:6" x14ac:dyDescent="0.25">
      <c r="A12">
        <v>9</v>
      </c>
      <c r="B12" s="8" t="s">
        <v>307</v>
      </c>
      <c r="C12">
        <v>0</v>
      </c>
      <c r="D12">
        <v>0</v>
      </c>
      <c r="E12" s="8" t="s">
        <v>302</v>
      </c>
      <c r="F12" s="8" t="s">
        <v>303</v>
      </c>
    </row>
    <row r="13" spans="1:6" x14ac:dyDescent="0.25">
      <c r="A13">
        <v>10</v>
      </c>
      <c r="B13" s="8" t="s">
        <v>307</v>
      </c>
      <c r="C13">
        <v>0</v>
      </c>
      <c r="D13">
        <v>0</v>
      </c>
      <c r="E13" s="8" t="s">
        <v>302</v>
      </c>
      <c r="F13" s="8" t="s">
        <v>303</v>
      </c>
    </row>
    <row r="14" spans="1:6" x14ac:dyDescent="0.25">
      <c r="A14">
        <v>11</v>
      </c>
      <c r="B14" s="8" t="s">
        <v>307</v>
      </c>
      <c r="C14">
        <v>0</v>
      </c>
      <c r="D14">
        <v>0</v>
      </c>
      <c r="E14" s="8" t="s">
        <v>302</v>
      </c>
      <c r="F14" s="8" t="s">
        <v>303</v>
      </c>
    </row>
    <row r="15" spans="1:6" x14ac:dyDescent="0.25">
      <c r="A15">
        <v>12</v>
      </c>
      <c r="B15" s="8" t="s">
        <v>307</v>
      </c>
      <c r="C15">
        <v>0</v>
      </c>
      <c r="D15">
        <v>0</v>
      </c>
      <c r="E15" s="8" t="s">
        <v>302</v>
      </c>
      <c r="F15" s="8" t="s">
        <v>303</v>
      </c>
    </row>
    <row r="16" spans="1:6" x14ac:dyDescent="0.25">
      <c r="A16">
        <v>13</v>
      </c>
      <c r="B16" s="8" t="s">
        <v>307</v>
      </c>
      <c r="C16">
        <v>0</v>
      </c>
      <c r="D16">
        <v>0</v>
      </c>
      <c r="E16" s="8" t="s">
        <v>302</v>
      </c>
      <c r="F16" s="8" t="s">
        <v>303</v>
      </c>
    </row>
    <row r="17" spans="1:6" x14ac:dyDescent="0.25">
      <c r="A17">
        <v>14</v>
      </c>
      <c r="B17" s="8" t="s">
        <v>307</v>
      </c>
      <c r="C17">
        <v>0</v>
      </c>
      <c r="D17">
        <v>0</v>
      </c>
      <c r="E17" s="8" t="s">
        <v>302</v>
      </c>
      <c r="F17" s="8" t="s">
        <v>303</v>
      </c>
    </row>
    <row r="18" spans="1:6" x14ac:dyDescent="0.25">
      <c r="A18">
        <v>15</v>
      </c>
      <c r="B18" s="8" t="s">
        <v>307</v>
      </c>
      <c r="C18">
        <v>0</v>
      </c>
      <c r="D18">
        <v>0</v>
      </c>
      <c r="E18" s="8" t="s">
        <v>302</v>
      </c>
      <c r="F18" s="8" t="s">
        <v>303</v>
      </c>
    </row>
    <row r="19" spans="1:6" x14ac:dyDescent="0.25">
      <c r="A19">
        <v>16</v>
      </c>
      <c r="B19" s="8" t="s">
        <v>307</v>
      </c>
      <c r="C19">
        <v>0</v>
      </c>
      <c r="D19">
        <v>0</v>
      </c>
      <c r="E19" s="8" t="s">
        <v>302</v>
      </c>
      <c r="F19" s="8" t="s">
        <v>303</v>
      </c>
    </row>
    <row r="20" spans="1:6" x14ac:dyDescent="0.25">
      <c r="A20">
        <v>17</v>
      </c>
      <c r="B20" s="8" t="s">
        <v>307</v>
      </c>
      <c r="C20">
        <v>0</v>
      </c>
      <c r="D20">
        <v>0</v>
      </c>
      <c r="E20" s="8" t="s">
        <v>302</v>
      </c>
      <c r="F20" s="8" t="s">
        <v>303</v>
      </c>
    </row>
    <row r="21" spans="1:6" x14ac:dyDescent="0.25">
      <c r="A21">
        <v>18</v>
      </c>
      <c r="B21" s="8" t="s">
        <v>307</v>
      </c>
      <c r="C21">
        <v>0</v>
      </c>
      <c r="D21">
        <v>0</v>
      </c>
      <c r="E21" s="8" t="s">
        <v>302</v>
      </c>
      <c r="F21" s="8" t="s">
        <v>303</v>
      </c>
    </row>
    <row r="22" spans="1:6" x14ac:dyDescent="0.25">
      <c r="A22">
        <v>19</v>
      </c>
      <c r="B22" s="8" t="s">
        <v>307</v>
      </c>
      <c r="C22">
        <v>0</v>
      </c>
      <c r="D22">
        <v>0</v>
      </c>
      <c r="E22" s="8" t="s">
        <v>302</v>
      </c>
      <c r="F22" s="8" t="s">
        <v>303</v>
      </c>
    </row>
    <row r="23" spans="1:6" x14ac:dyDescent="0.25">
      <c r="A23">
        <v>20</v>
      </c>
      <c r="B23" s="8" t="s">
        <v>307</v>
      </c>
      <c r="C23">
        <v>0</v>
      </c>
      <c r="D23">
        <v>0</v>
      </c>
      <c r="E23" s="8" t="s">
        <v>302</v>
      </c>
      <c r="F23" s="8" t="s">
        <v>303</v>
      </c>
    </row>
    <row r="24" spans="1:6" x14ac:dyDescent="0.25">
      <c r="A24">
        <v>21</v>
      </c>
      <c r="B24" s="8" t="s">
        <v>307</v>
      </c>
      <c r="C24">
        <v>0</v>
      </c>
      <c r="D24">
        <v>0</v>
      </c>
      <c r="E24" s="8" t="s">
        <v>302</v>
      </c>
      <c r="F24" s="8" t="s">
        <v>303</v>
      </c>
    </row>
    <row r="25" spans="1:6" x14ac:dyDescent="0.25">
      <c r="A25">
        <v>22</v>
      </c>
      <c r="B25" s="8" t="s">
        <v>307</v>
      </c>
      <c r="C25">
        <v>0</v>
      </c>
      <c r="D25">
        <v>0</v>
      </c>
      <c r="E25" s="8" t="s">
        <v>302</v>
      </c>
      <c r="F25" s="8" t="s">
        <v>303</v>
      </c>
    </row>
    <row r="26" spans="1:6" x14ac:dyDescent="0.25">
      <c r="A26">
        <v>23</v>
      </c>
      <c r="B26" s="8" t="s">
        <v>307</v>
      </c>
      <c r="C26">
        <v>0</v>
      </c>
      <c r="D26">
        <v>0</v>
      </c>
      <c r="E26" s="8" t="s">
        <v>302</v>
      </c>
      <c r="F26" s="8" t="s">
        <v>303</v>
      </c>
    </row>
    <row r="27" spans="1:6" x14ac:dyDescent="0.25">
      <c r="A27">
        <v>24</v>
      </c>
      <c r="B27" s="8" t="s">
        <v>307</v>
      </c>
      <c r="C27">
        <v>0</v>
      </c>
      <c r="D27">
        <v>0</v>
      </c>
      <c r="E27" s="8" t="s">
        <v>302</v>
      </c>
      <c r="F27" s="8" t="s">
        <v>303</v>
      </c>
    </row>
    <row r="28" spans="1:6" x14ac:dyDescent="0.25">
      <c r="A28">
        <v>25</v>
      </c>
      <c r="B28" s="8" t="s">
        <v>307</v>
      </c>
      <c r="C28">
        <v>0</v>
      </c>
      <c r="D28">
        <v>0</v>
      </c>
      <c r="E28" s="8" t="s">
        <v>302</v>
      </c>
      <c r="F28" s="8" t="s">
        <v>303</v>
      </c>
    </row>
    <row r="29" spans="1:6" x14ac:dyDescent="0.25">
      <c r="A29">
        <v>26</v>
      </c>
      <c r="B29" s="8" t="s">
        <v>307</v>
      </c>
      <c r="C29">
        <v>0</v>
      </c>
      <c r="D29">
        <v>0</v>
      </c>
      <c r="E29" s="8" t="s">
        <v>302</v>
      </c>
      <c r="F29" s="8" t="s">
        <v>303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29"/>
  <sheetViews>
    <sheetView topLeftCell="A3" workbookViewId="0">
      <selection activeCell="C30" sqref="C30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318</v>
      </c>
      <c r="C4">
        <v>924.12</v>
      </c>
      <c r="D4">
        <f>C4</f>
        <v>924.12</v>
      </c>
      <c r="E4" s="13" t="s">
        <v>302</v>
      </c>
      <c r="F4" t="s">
        <v>306</v>
      </c>
    </row>
    <row r="5" spans="1:6" x14ac:dyDescent="0.25">
      <c r="A5">
        <v>2</v>
      </c>
      <c r="B5" s="13" t="s">
        <v>318</v>
      </c>
      <c r="C5" s="13">
        <v>3677.31</v>
      </c>
      <c r="D5" s="13">
        <f t="shared" ref="D5:D29" si="0">C5</f>
        <v>3677.31</v>
      </c>
      <c r="E5" s="13" t="s">
        <v>302</v>
      </c>
      <c r="F5" s="13" t="s">
        <v>306</v>
      </c>
    </row>
    <row r="6" spans="1:6" x14ac:dyDescent="0.25">
      <c r="A6">
        <v>3</v>
      </c>
      <c r="B6" s="13" t="s">
        <v>318</v>
      </c>
      <c r="C6" s="13">
        <v>2590.29</v>
      </c>
      <c r="D6" s="13">
        <f t="shared" si="0"/>
        <v>2590.29</v>
      </c>
      <c r="E6" s="13" t="s">
        <v>302</v>
      </c>
      <c r="F6" s="13" t="s">
        <v>306</v>
      </c>
    </row>
    <row r="7" spans="1:6" x14ac:dyDescent="0.25">
      <c r="A7">
        <v>4</v>
      </c>
      <c r="B7" s="13" t="s">
        <v>318</v>
      </c>
      <c r="C7" s="13">
        <v>924.12</v>
      </c>
      <c r="D7" s="13">
        <f t="shared" si="0"/>
        <v>924.12</v>
      </c>
      <c r="E7" s="13" t="s">
        <v>302</v>
      </c>
      <c r="F7" s="13" t="s">
        <v>306</v>
      </c>
    </row>
    <row r="8" spans="1:6" x14ac:dyDescent="0.25">
      <c r="A8">
        <v>5</v>
      </c>
      <c r="B8" s="13" t="s">
        <v>318</v>
      </c>
      <c r="C8" s="13">
        <v>2600.37</v>
      </c>
      <c r="D8" s="13">
        <f t="shared" si="0"/>
        <v>2600.37</v>
      </c>
      <c r="E8" s="13" t="s">
        <v>302</v>
      </c>
      <c r="F8" s="13" t="s">
        <v>306</v>
      </c>
    </row>
    <row r="9" spans="1:6" x14ac:dyDescent="0.25">
      <c r="A9">
        <v>6</v>
      </c>
      <c r="B9" s="13" t="s">
        <v>318</v>
      </c>
      <c r="C9" s="13">
        <v>3786.84</v>
      </c>
      <c r="D9" s="13">
        <f t="shared" si="0"/>
        <v>3786.84</v>
      </c>
      <c r="E9" s="13" t="s">
        <v>302</v>
      </c>
      <c r="F9" s="13" t="s">
        <v>306</v>
      </c>
    </row>
    <row r="10" spans="1:6" x14ac:dyDescent="0.25">
      <c r="A10">
        <v>7</v>
      </c>
      <c r="B10" s="13" t="s">
        <v>318</v>
      </c>
      <c r="C10" s="13">
        <v>1612.35</v>
      </c>
      <c r="D10" s="13">
        <f t="shared" si="0"/>
        <v>1612.35</v>
      </c>
      <c r="E10" s="13" t="s">
        <v>302</v>
      </c>
      <c r="F10" s="13" t="s">
        <v>306</v>
      </c>
    </row>
    <row r="11" spans="1:6" x14ac:dyDescent="0.25">
      <c r="A11">
        <v>8</v>
      </c>
      <c r="B11" s="13" t="s">
        <v>318</v>
      </c>
      <c r="C11" s="13">
        <v>2479.3200000000002</v>
      </c>
      <c r="D11" s="13">
        <f t="shared" si="0"/>
        <v>2479.3200000000002</v>
      </c>
      <c r="E11" s="13" t="s">
        <v>302</v>
      </c>
      <c r="F11" s="13" t="s">
        <v>306</v>
      </c>
    </row>
    <row r="12" spans="1:6" x14ac:dyDescent="0.25">
      <c r="A12">
        <v>9</v>
      </c>
      <c r="B12" s="13" t="s">
        <v>318</v>
      </c>
      <c r="C12" s="13">
        <f>2551.95</f>
        <v>2551.9499999999998</v>
      </c>
      <c r="D12" s="13">
        <f t="shared" si="0"/>
        <v>2551.9499999999998</v>
      </c>
      <c r="E12" s="13" t="s">
        <v>302</v>
      </c>
      <c r="F12" s="13" t="s">
        <v>306</v>
      </c>
    </row>
    <row r="13" spans="1:6" x14ac:dyDescent="0.25">
      <c r="A13">
        <v>10</v>
      </c>
      <c r="B13" s="13" t="s">
        <v>318</v>
      </c>
      <c r="C13" s="13">
        <v>3417.3</v>
      </c>
      <c r="D13" s="13">
        <f t="shared" si="0"/>
        <v>3417.3</v>
      </c>
      <c r="E13" s="13" t="s">
        <v>302</v>
      </c>
      <c r="F13" s="13" t="s">
        <v>306</v>
      </c>
    </row>
    <row r="14" spans="1:6" x14ac:dyDescent="0.25">
      <c r="A14">
        <v>11</v>
      </c>
      <c r="B14" s="13" t="s">
        <v>318</v>
      </c>
      <c r="C14" s="13">
        <v>1935.36</v>
      </c>
      <c r="D14" s="13">
        <f t="shared" si="0"/>
        <v>1935.36</v>
      </c>
      <c r="E14" s="13" t="s">
        <v>302</v>
      </c>
      <c r="F14" s="13" t="s">
        <v>306</v>
      </c>
    </row>
    <row r="15" spans="1:6" x14ac:dyDescent="0.25">
      <c r="A15">
        <v>12</v>
      </c>
      <c r="B15" s="13" t="s">
        <v>318</v>
      </c>
      <c r="C15" s="13">
        <v>2431.98</v>
      </c>
      <c r="D15" s="13">
        <f t="shared" si="0"/>
        <v>2431.98</v>
      </c>
      <c r="E15" s="13" t="s">
        <v>302</v>
      </c>
      <c r="F15" s="13" t="s">
        <v>306</v>
      </c>
    </row>
    <row r="16" spans="1:6" x14ac:dyDescent="0.25">
      <c r="A16">
        <v>13</v>
      </c>
      <c r="B16" s="13" t="s">
        <v>318</v>
      </c>
      <c r="C16" s="13">
        <v>2215.44</v>
      </c>
      <c r="D16" s="13">
        <f t="shared" si="0"/>
        <v>2215.44</v>
      </c>
      <c r="E16" s="13" t="s">
        <v>302</v>
      </c>
      <c r="F16" s="13" t="s">
        <v>306</v>
      </c>
    </row>
    <row r="17" spans="1:6" x14ac:dyDescent="0.25">
      <c r="A17">
        <v>14</v>
      </c>
      <c r="B17" s="13" t="s">
        <v>318</v>
      </c>
      <c r="C17" s="13">
        <v>2457.7199999999998</v>
      </c>
      <c r="D17" s="13">
        <f t="shared" si="0"/>
        <v>2457.7199999999998</v>
      </c>
      <c r="E17" s="13" t="s">
        <v>302</v>
      </c>
      <c r="F17" s="13" t="s">
        <v>306</v>
      </c>
    </row>
    <row r="18" spans="1:6" x14ac:dyDescent="0.25">
      <c r="A18">
        <v>15</v>
      </c>
      <c r="B18" s="13" t="s">
        <v>318</v>
      </c>
      <c r="C18" s="13">
        <v>2789.1</v>
      </c>
      <c r="D18" s="13">
        <f t="shared" si="0"/>
        <v>2789.1</v>
      </c>
      <c r="E18" s="13" t="s">
        <v>302</v>
      </c>
      <c r="F18" s="13" t="s">
        <v>306</v>
      </c>
    </row>
    <row r="19" spans="1:6" x14ac:dyDescent="0.25">
      <c r="A19">
        <v>16</v>
      </c>
      <c r="B19" s="13" t="s">
        <v>318</v>
      </c>
      <c r="C19" s="13">
        <v>2215.44</v>
      </c>
      <c r="D19" s="13">
        <f t="shared" si="0"/>
        <v>2215.44</v>
      </c>
      <c r="E19" s="13" t="s">
        <v>302</v>
      </c>
      <c r="F19" s="13" t="s">
        <v>306</v>
      </c>
    </row>
    <row r="20" spans="1:6" x14ac:dyDescent="0.25">
      <c r="A20">
        <v>17</v>
      </c>
      <c r="B20" s="13" t="s">
        <v>318</v>
      </c>
      <c r="C20" s="13">
        <v>2215.44</v>
      </c>
      <c r="D20" s="13">
        <f t="shared" si="0"/>
        <v>2215.44</v>
      </c>
      <c r="E20" s="13" t="s">
        <v>302</v>
      </c>
      <c r="F20" s="13" t="s">
        <v>306</v>
      </c>
    </row>
    <row r="21" spans="1:6" x14ac:dyDescent="0.25">
      <c r="A21">
        <v>18</v>
      </c>
      <c r="B21" s="13" t="s">
        <v>318</v>
      </c>
      <c r="C21" s="13">
        <v>2215.44</v>
      </c>
      <c r="D21" s="13">
        <f t="shared" si="0"/>
        <v>2215.44</v>
      </c>
      <c r="E21" s="13" t="s">
        <v>302</v>
      </c>
      <c r="F21" s="13" t="s">
        <v>306</v>
      </c>
    </row>
    <row r="22" spans="1:6" x14ac:dyDescent="0.25">
      <c r="A22">
        <v>19</v>
      </c>
      <c r="B22" s="13" t="s">
        <v>318</v>
      </c>
      <c r="C22" s="13">
        <v>2207.6999999999998</v>
      </c>
      <c r="D22" s="13">
        <f t="shared" si="0"/>
        <v>2207.6999999999998</v>
      </c>
      <c r="E22" s="13" t="s">
        <v>302</v>
      </c>
      <c r="F22" s="13" t="s">
        <v>306</v>
      </c>
    </row>
    <row r="23" spans="1:6" x14ac:dyDescent="0.25">
      <c r="A23">
        <v>20</v>
      </c>
      <c r="B23" s="13" t="s">
        <v>318</v>
      </c>
      <c r="C23" s="13">
        <v>2588.7600000000002</v>
      </c>
      <c r="D23" s="13">
        <f t="shared" si="0"/>
        <v>2588.7600000000002</v>
      </c>
      <c r="E23" s="13" t="s">
        <v>302</v>
      </c>
      <c r="F23" s="13" t="s">
        <v>306</v>
      </c>
    </row>
    <row r="24" spans="1:6" x14ac:dyDescent="0.25">
      <c r="A24">
        <v>21</v>
      </c>
      <c r="B24" s="13" t="s">
        <v>318</v>
      </c>
      <c r="C24" s="13">
        <v>2203.11</v>
      </c>
      <c r="D24" s="13">
        <f t="shared" si="0"/>
        <v>2203.11</v>
      </c>
      <c r="E24" s="13" t="s">
        <v>302</v>
      </c>
      <c r="F24" s="13" t="s">
        <v>306</v>
      </c>
    </row>
    <row r="25" spans="1:6" x14ac:dyDescent="0.25">
      <c r="A25">
        <v>22</v>
      </c>
      <c r="B25" s="13" t="s">
        <v>318</v>
      </c>
      <c r="C25" s="13">
        <v>2470.59</v>
      </c>
      <c r="D25" s="13">
        <f t="shared" si="0"/>
        <v>2470.59</v>
      </c>
      <c r="E25" s="13" t="s">
        <v>302</v>
      </c>
      <c r="F25" s="13" t="s">
        <v>306</v>
      </c>
    </row>
    <row r="26" spans="1:6" x14ac:dyDescent="0.25">
      <c r="A26">
        <v>23</v>
      </c>
      <c r="B26" s="13" t="s">
        <v>318</v>
      </c>
      <c r="C26" s="13">
        <v>2207.6999999999998</v>
      </c>
      <c r="D26" s="13">
        <f t="shared" si="0"/>
        <v>2207.6999999999998</v>
      </c>
      <c r="E26" s="13" t="s">
        <v>302</v>
      </c>
      <c r="F26" s="13" t="s">
        <v>306</v>
      </c>
    </row>
    <row r="27" spans="1:6" x14ac:dyDescent="0.25">
      <c r="A27">
        <v>24</v>
      </c>
      <c r="B27" s="13" t="s">
        <v>318</v>
      </c>
      <c r="C27" s="13">
        <v>2204.19</v>
      </c>
      <c r="D27" s="13">
        <f t="shared" si="0"/>
        <v>2204.19</v>
      </c>
      <c r="E27" s="13" t="s">
        <v>302</v>
      </c>
      <c r="F27" s="13" t="s">
        <v>306</v>
      </c>
    </row>
    <row r="28" spans="1:6" x14ac:dyDescent="0.25">
      <c r="A28">
        <v>25</v>
      </c>
      <c r="B28" s="13" t="s">
        <v>318</v>
      </c>
      <c r="C28" s="13">
        <v>1425.6</v>
      </c>
      <c r="D28" s="13">
        <f t="shared" si="0"/>
        <v>1425.6</v>
      </c>
      <c r="E28" s="13" t="s">
        <v>302</v>
      </c>
      <c r="F28" s="13" t="s">
        <v>306</v>
      </c>
    </row>
    <row r="29" spans="1:6" x14ac:dyDescent="0.25">
      <c r="A29">
        <v>26</v>
      </c>
      <c r="B29" s="13" t="s">
        <v>318</v>
      </c>
      <c r="C29" s="13">
        <v>2203.11</v>
      </c>
      <c r="D29" s="13">
        <f t="shared" si="0"/>
        <v>2203.11</v>
      </c>
      <c r="E29" s="13" t="s">
        <v>302</v>
      </c>
      <c r="F29" s="13" t="s">
        <v>306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CAEV-4188</cp:lastModifiedBy>
  <cp:lastPrinted>2022-01-11T21:02:52Z</cp:lastPrinted>
  <dcterms:created xsi:type="dcterms:W3CDTF">2021-04-13T22:20:55Z</dcterms:created>
  <dcterms:modified xsi:type="dcterms:W3CDTF">2022-02-02T19:19:40Z</dcterms:modified>
</cp:coreProperties>
</file>