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1 TRIMESTRE 2022\COSOLEACAQUE\"/>
    </mc:Choice>
  </mc:AlternateContent>
  <xr:revisionPtr revIDLastSave="0" documentId="13_ncr:1_{AB772EFA-A26D-43ED-B33B-C8D506A50E03}" xr6:coauthVersionLast="41" xr6:coauthVersionMax="41" xr10:uidLastSave="{00000000-0000-0000-0000-000000000000}"/>
  <bookViews>
    <workbookView xWindow="-120" yWindow="-120" windowWidth="20730" windowHeight="11160" tabRatio="88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26" i="13" l="1"/>
  <c r="D27" i="13"/>
  <c r="D28" i="13"/>
  <c r="D29" i="13"/>
  <c r="D30" i="13"/>
  <c r="D31" i="13"/>
  <c r="D32" i="13"/>
  <c r="D33" i="13"/>
  <c r="D34" i="13"/>
  <c r="D30" i="9"/>
  <c r="D31" i="9"/>
  <c r="D32" i="9"/>
  <c r="D33" i="9"/>
  <c r="D34" i="9"/>
  <c r="C16" i="6"/>
  <c r="C14" i="6"/>
  <c r="C5" i="6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M26" i="1"/>
  <c r="O26" i="1" l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M17" i="1"/>
  <c r="O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C4" i="6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4" i="13"/>
  <c r="M8" i="1" l="1"/>
</calcChain>
</file>

<file path=xl/sharedStrings.xml><?xml version="1.0" encoding="utf-8"?>
<sst xmlns="http://schemas.openxmlformats.org/spreadsheetml/2006/main" count="1905" uniqueCount="331">
  <si>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</si>
  <si>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</si>
  <si>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</si>
  <si>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</si>
  <si>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</si>
  <si>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</si>
  <si>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</si>
  <si>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</si>
  <si>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</si>
  <si>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</si>
  <si>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</si>
  <si>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</si>
  <si>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</si>
  <si>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</si>
  <si>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</si>
  <si>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</si>
  <si>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</si>
  <si>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</si>
  <si>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</si>
  <si>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</si>
  <si>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</si>
  <si>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</si>
  <si>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</si>
  <si>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</si>
  <si>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</si>
  <si>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</si>
  <si>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</si>
  <si>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</si>
  <si>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</si>
  <si>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</si>
  <si>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</si>
  <si>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</si>
  <si>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</si>
  <si>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</si>
  <si>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</si>
  <si>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</si>
  <si>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</si>
  <si>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</si>
  <si>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</si>
  <si>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</si>
  <si>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</si>
  <si>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</si>
  <si>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</si>
  <si>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</si>
  <si>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</si>
  <si>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</si>
  <si>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</si>
  <si>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</si>
  <si>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</si>
  <si>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</si>
  <si>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</si>
  <si>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</si>
  <si>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</si>
  <si>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</si>
  <si>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</si>
  <si>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</si>
  <si>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</si>
  <si>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</si>
  <si>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</si>
  <si>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</si>
  <si>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</si>
  <si>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</si>
  <si>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</si>
  <si>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</si>
  <si>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</si>
  <si>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</si>
  <si>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</si>
  <si>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</si>
  <si>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</si>
  <si>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</si>
  <si>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</si>
  <si>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</si>
  <si>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</si>
  <si>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</si>
  <si>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</si>
  <si>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</si>
  <si>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</si>
  <si>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</si>
  <si>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</si>
  <si>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</si>
  <si>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</si>
  <si>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</si>
  <si>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</si>
  <si>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</si>
  <si>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</si>
  <si>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</si>
  <si>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</si>
  <si>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</si>
  <si>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</si>
  <si>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</si>
  <si>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</si>
  <si>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</si>
  <si>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</si>
  <si>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</si>
  <si>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</si>
  <si>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</si>
  <si>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</si>
  <si>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</si>
  <si>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</si>
  <si>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</si>
  <si>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</si>
  <si>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</si>
  <si>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</si>
  <si>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</si>
  <si>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</si>
  <si>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</si>
  <si>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</si>
  <si>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</si>
  <si>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</si>
  <si>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</si>
  <si>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</si>
  <si>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</si>
  <si>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</si>
  <si>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</si>
  <si>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</si>
  <si>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</si>
  <si>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</si>
  <si>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</si>
  <si>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</si>
  <si>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</si>
  <si>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</si>
  <si>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</si>
  <si>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</si>
  <si>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</si>
  <si>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</si>
  <si>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</si>
  <si>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</si>
  <si>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</si>
  <si>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</si>
  <si>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</si>
  <si>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</si>
  <si>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</si>
  <si>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</si>
  <si>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</si>
  <si>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</si>
  <si>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</si>
  <si>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</si>
  <si>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</si>
  <si>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</si>
  <si>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</si>
  <si>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</si>
  <si>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</si>
  <si>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</si>
  <si>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</si>
  <si>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</si>
  <si>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</si>
  <si>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</si>
  <si>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</si>
  <si>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</si>
  <si>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</si>
  <si>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</si>
  <si>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</si>
  <si>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</si>
  <si>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</si>
  <si>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</si>
  <si>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</si>
  <si>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</si>
  <si>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</si>
  <si>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</si>
  <si>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</si>
  <si>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</si>
  <si>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</si>
  <si>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</si>
  <si>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</si>
  <si>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</si>
  <si>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</si>
  <si>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</si>
  <si>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</si>
  <si>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</si>
  <si>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</si>
  <si>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</si>
  <si>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</si>
  <si>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</si>
  <si>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</si>
  <si>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</si>
  <si>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</si>
  <si>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</si>
  <si>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</si>
  <si>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</si>
  <si>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</si>
  <si>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</si>
  <si>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</si>
  <si>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</si>
  <si>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</si>
  <si>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</si>
  <si>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</si>
  <si>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</si>
  <si>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</si>
  <si>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</si>
  <si>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</si>
  <si>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</si>
  <si>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</si>
  <si>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</si>
  <si>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</si>
  <si>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</si>
  <si>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</si>
  <si>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</si>
  <si>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</si>
  <si>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</si>
  <si>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</si>
  <si>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</si>
  <si>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</si>
  <si>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</si>
  <si>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</si>
  <si>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</si>
  <si>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</si>
  <si>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</si>
  <si>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</si>
  <si>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</si>
  <si>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</si>
  <si>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</si>
  <si>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</si>
  <si>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</si>
  <si>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</si>
  <si>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</si>
  <si>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 xml:space="preserve">Cajera Principal </t>
  </si>
  <si>
    <t>Auxiliar General</t>
  </si>
  <si>
    <t>Lecturista Notificador</t>
  </si>
  <si>
    <t>Auxiliar Contable</t>
  </si>
  <si>
    <t>Auxiliar Administrativo</t>
  </si>
  <si>
    <t>Operario</t>
  </si>
  <si>
    <t>Fontanero</t>
  </si>
  <si>
    <t>Mecanico</t>
  </si>
  <si>
    <t>Obrero General</t>
  </si>
  <si>
    <t>Chofer</t>
  </si>
  <si>
    <t>Hernandez</t>
  </si>
  <si>
    <t>Maria Esther</t>
  </si>
  <si>
    <t>Centeno</t>
  </si>
  <si>
    <t>Moctezuma</t>
  </si>
  <si>
    <t>Jose Alberto</t>
  </si>
  <si>
    <t>Baxin</t>
  </si>
  <si>
    <t>Abrajan</t>
  </si>
  <si>
    <t xml:space="preserve">Rafaela </t>
  </si>
  <si>
    <t xml:space="preserve">Molina </t>
  </si>
  <si>
    <t>Maria de los Angles</t>
  </si>
  <si>
    <t>De la Cruz</t>
  </si>
  <si>
    <t>Santiago</t>
  </si>
  <si>
    <t>Elizabeth</t>
  </si>
  <si>
    <t xml:space="preserve">Mateo </t>
  </si>
  <si>
    <t>Luis Antonio</t>
  </si>
  <si>
    <t>Taxilaga</t>
  </si>
  <si>
    <t>Perez</t>
  </si>
  <si>
    <t>Alejandra</t>
  </si>
  <si>
    <t>Bautista</t>
  </si>
  <si>
    <t>Antonio</t>
  </si>
  <si>
    <t>Ricardo</t>
  </si>
  <si>
    <t>Salome</t>
  </si>
  <si>
    <t>Hector</t>
  </si>
  <si>
    <t>Cano</t>
  </si>
  <si>
    <t>Benitez</t>
  </si>
  <si>
    <t>Cyntia Gabriela</t>
  </si>
  <si>
    <t>Serrano</t>
  </si>
  <si>
    <t>Marquez</t>
  </si>
  <si>
    <t>Ambrosio</t>
  </si>
  <si>
    <t>Reyes</t>
  </si>
  <si>
    <t>Jose Alfredo</t>
  </si>
  <si>
    <t>Juarez</t>
  </si>
  <si>
    <t>Julio Cesar</t>
  </si>
  <si>
    <t xml:space="preserve">Campos </t>
  </si>
  <si>
    <t>Tomas</t>
  </si>
  <si>
    <t>Gonzalez</t>
  </si>
  <si>
    <t>Cruz</t>
  </si>
  <si>
    <t xml:space="preserve">Camilo </t>
  </si>
  <si>
    <t>Francisco Javier</t>
  </si>
  <si>
    <t>Ruiz</t>
  </si>
  <si>
    <t>Barahona</t>
  </si>
  <si>
    <t>Aurelio</t>
  </si>
  <si>
    <t>Osorio</t>
  </si>
  <si>
    <t>Pineda</t>
  </si>
  <si>
    <t>Jose Manuel</t>
  </si>
  <si>
    <t xml:space="preserve">Gonzalez </t>
  </si>
  <si>
    <t>Daniel</t>
  </si>
  <si>
    <t>Martinez</t>
  </si>
  <si>
    <t xml:space="preserve">Rafael </t>
  </si>
  <si>
    <t xml:space="preserve">Otero </t>
  </si>
  <si>
    <t xml:space="preserve">Ignacio </t>
  </si>
  <si>
    <t>Velazquez</t>
  </si>
  <si>
    <t>Rasgado</t>
  </si>
  <si>
    <t xml:space="preserve">Gonzalo </t>
  </si>
  <si>
    <t>Freddy Ivan</t>
  </si>
  <si>
    <t>Baeza</t>
  </si>
  <si>
    <t>Rodriguez</t>
  </si>
  <si>
    <t>Bryan Ernesto</t>
  </si>
  <si>
    <t>Kat</t>
  </si>
  <si>
    <t>Moneda Nacional</t>
  </si>
  <si>
    <t>No tuvo percepciones adicionales en dinero</t>
  </si>
  <si>
    <t>Sueldo</t>
  </si>
  <si>
    <t>Jefe del Departamento Tecnico</t>
  </si>
  <si>
    <t>Caja Recaudadora</t>
  </si>
  <si>
    <t>Dirección General</t>
  </si>
  <si>
    <t>Departamento Comercial y Administrativo</t>
  </si>
  <si>
    <t>Sección de Recursos Financieros</t>
  </si>
  <si>
    <t>Departamento Técnico</t>
  </si>
  <si>
    <t>Felipe</t>
  </si>
  <si>
    <t>Vazquez</t>
  </si>
  <si>
    <t>Anual</t>
  </si>
  <si>
    <t xml:space="preserve">No tuvo percepciones adicionales en prestaciones en especie </t>
  </si>
  <si>
    <t>Pesos Mexicanos</t>
  </si>
  <si>
    <t>Ninguna</t>
  </si>
  <si>
    <t>No se cuenta con percepciones adicionales en especie</t>
  </si>
  <si>
    <t>Salario quincenal</t>
  </si>
  <si>
    <t>Semestral</t>
  </si>
  <si>
    <t>No se cuenta con gratificaciones</t>
  </si>
  <si>
    <t>No se cuentan con pagos de comisiones</t>
  </si>
  <si>
    <t>No se cuentan con pago de dietas</t>
  </si>
  <si>
    <t>Encargada de la Sección de Facturación y Medición</t>
  </si>
  <si>
    <t>Encargado de la Sección de Cobranza</t>
  </si>
  <si>
    <t>Encargado de la Sección de Control de Calidad</t>
  </si>
  <si>
    <t>No, hubo perceciones de apoyos economicos</t>
  </si>
  <si>
    <t>Encargada de la seccion de control de usuarios</t>
  </si>
  <si>
    <t>Oficina Operadora Tipo "C" de Cosoleacaque, Primer Trimestre 2022</t>
  </si>
  <si>
    <t>Encargada del Departamento Comercial y Administrativo</t>
  </si>
  <si>
    <t>Sebastian</t>
  </si>
  <si>
    <t>Graciela</t>
  </si>
  <si>
    <t>Alvarez</t>
  </si>
  <si>
    <t>Geronimo</t>
  </si>
  <si>
    <t>Ever</t>
  </si>
  <si>
    <t>Dominguez</t>
  </si>
  <si>
    <t>Otero</t>
  </si>
  <si>
    <t>Ezequiel</t>
  </si>
  <si>
    <t>Silverio</t>
  </si>
  <si>
    <t>Nolasco</t>
  </si>
  <si>
    <t>Francisco</t>
  </si>
  <si>
    <t>Diferencia Comp. Temp. Compact</t>
  </si>
  <si>
    <t>No, hubo Percepciones de Prima Vacacional</t>
  </si>
  <si>
    <t>N/A</t>
  </si>
  <si>
    <t>Bono Anual de Despensa</t>
  </si>
  <si>
    <t>No, hubo denominación de los bonos</t>
  </si>
  <si>
    <t>No, hubo denominación de los estímulos</t>
  </si>
  <si>
    <t>Estimulo por Antigüedad</t>
  </si>
  <si>
    <t>No, hubo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</si>
</sst>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Fill="1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topLeftCell="AC2" zoomScale="94" zoomScaleNormal="94" workbookViewId="0">
      <selection activeCell="AE9" sqref="AE9:A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83</v>
      </c>
      <c r="E8">
        <v>1</v>
      </c>
      <c r="F8" t="s">
        <v>214</v>
      </c>
      <c r="G8" t="s">
        <v>214</v>
      </c>
      <c r="H8" t="s">
        <v>289</v>
      </c>
      <c r="I8" t="s">
        <v>293</v>
      </c>
      <c r="J8" t="s">
        <v>251</v>
      </c>
      <c r="K8" t="s">
        <v>294</v>
      </c>
      <c r="L8" t="s">
        <v>94</v>
      </c>
      <c r="M8">
        <f>18099.19*2</f>
        <v>36198.379999999997</v>
      </c>
      <c r="N8" t="s">
        <v>284</v>
      </c>
      <c r="O8">
        <f>13705.42*2</f>
        <v>27410.84</v>
      </c>
      <c r="P8" t="s">
        <v>284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290</v>
      </c>
      <c r="AE8" s="4">
        <v>44652</v>
      </c>
      <c r="AF8" s="4">
        <v>44651</v>
      </c>
      <c r="AG8" t="s">
        <v>310</v>
      </c>
    </row>
    <row r="9" spans="1:33" s="6" customFormat="1" x14ac:dyDescent="0.25">
      <c r="A9" s="14">
        <v>2022</v>
      </c>
      <c r="B9" s="4">
        <v>44562</v>
      </c>
      <c r="C9" s="4">
        <v>44651</v>
      </c>
      <c r="D9" s="6" t="s">
        <v>83</v>
      </c>
      <c r="E9" s="6">
        <v>2</v>
      </c>
      <c r="F9" s="6" t="s">
        <v>311</v>
      </c>
      <c r="G9" s="6" t="s">
        <v>311</v>
      </c>
      <c r="H9" s="6" t="s">
        <v>311</v>
      </c>
      <c r="I9" s="6" t="s">
        <v>226</v>
      </c>
      <c r="J9" s="6" t="s">
        <v>227</v>
      </c>
      <c r="K9" s="6" t="s">
        <v>228</v>
      </c>
      <c r="L9" s="6" t="s">
        <v>93</v>
      </c>
      <c r="M9" s="6">
        <f>11232.55*2</f>
        <v>22465.1</v>
      </c>
      <c r="N9" s="6" t="s">
        <v>284</v>
      </c>
      <c r="O9" s="6">
        <f>4882.41*2</f>
        <v>9764.82</v>
      </c>
      <c r="P9" s="6" t="s">
        <v>284</v>
      </c>
      <c r="Q9" s="16">
        <v>2</v>
      </c>
      <c r="R9" s="16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6" t="s">
        <v>290</v>
      </c>
      <c r="AE9" s="4">
        <v>44652</v>
      </c>
      <c r="AF9" s="4">
        <v>44651</v>
      </c>
      <c r="AG9" s="14" t="s">
        <v>310</v>
      </c>
    </row>
    <row r="10" spans="1:33" s="6" customFormat="1" x14ac:dyDescent="0.25">
      <c r="A10" s="14">
        <v>2022</v>
      </c>
      <c r="B10" s="4">
        <v>44562</v>
      </c>
      <c r="C10" s="4">
        <v>44651</v>
      </c>
      <c r="D10" s="6" t="s">
        <v>83</v>
      </c>
      <c r="E10" s="6">
        <v>2</v>
      </c>
      <c r="F10" s="6" t="s">
        <v>287</v>
      </c>
      <c r="G10" s="6" t="s">
        <v>287</v>
      </c>
      <c r="H10" s="6" t="s">
        <v>287</v>
      </c>
      <c r="I10" s="6" t="s">
        <v>229</v>
      </c>
      <c r="J10" s="6" t="s">
        <v>230</v>
      </c>
      <c r="K10" s="6" t="s">
        <v>231</v>
      </c>
      <c r="L10" s="6" t="s">
        <v>94</v>
      </c>
      <c r="M10" s="6">
        <f>11155.7*2</f>
        <v>22311.4</v>
      </c>
      <c r="N10" s="6" t="s">
        <v>284</v>
      </c>
      <c r="O10" s="6">
        <f>6962.07*2</f>
        <v>13924.14</v>
      </c>
      <c r="P10" s="6" t="s">
        <v>284</v>
      </c>
      <c r="Q10" s="16">
        <v>3</v>
      </c>
      <c r="R10" s="16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6" t="s">
        <v>290</v>
      </c>
      <c r="AE10" s="4">
        <v>44652</v>
      </c>
      <c r="AF10" s="4">
        <v>44651</v>
      </c>
      <c r="AG10" s="14" t="s">
        <v>310</v>
      </c>
    </row>
    <row r="11" spans="1:33" s="6" customFormat="1" x14ac:dyDescent="0.25">
      <c r="A11" s="6">
        <v>2022</v>
      </c>
      <c r="B11" s="10">
        <v>44562</v>
      </c>
      <c r="C11" s="10">
        <v>44651</v>
      </c>
      <c r="D11" s="6" t="s">
        <v>83</v>
      </c>
      <c r="E11" s="6">
        <v>4</v>
      </c>
      <c r="F11" s="6" t="s">
        <v>288</v>
      </c>
      <c r="G11" s="6" t="s">
        <v>215</v>
      </c>
      <c r="H11" s="6" t="s">
        <v>291</v>
      </c>
      <c r="I11" s="6" t="s">
        <v>232</v>
      </c>
      <c r="J11" s="6" t="s">
        <v>233</v>
      </c>
      <c r="K11" s="6" t="s">
        <v>225</v>
      </c>
      <c r="L11" s="6" t="s">
        <v>93</v>
      </c>
      <c r="M11" s="6">
        <f>7572.15*2</f>
        <v>15144.3</v>
      </c>
      <c r="N11" s="6" t="s">
        <v>284</v>
      </c>
      <c r="O11" s="6">
        <f>4199.63*2</f>
        <v>8399.26</v>
      </c>
      <c r="P11" s="6" t="s">
        <v>284</v>
      </c>
      <c r="Q11" s="16">
        <v>4</v>
      </c>
      <c r="R11" s="1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290</v>
      </c>
      <c r="AE11" s="4">
        <v>44652</v>
      </c>
      <c r="AF11" s="4">
        <v>44651</v>
      </c>
      <c r="AG11" s="6" t="s">
        <v>310</v>
      </c>
    </row>
    <row r="12" spans="1:33" x14ac:dyDescent="0.25">
      <c r="A12" s="14">
        <v>2022</v>
      </c>
      <c r="B12" s="4">
        <v>44562</v>
      </c>
      <c r="C12" s="4">
        <v>44651</v>
      </c>
      <c r="D12" t="s">
        <v>83</v>
      </c>
      <c r="E12">
        <v>3</v>
      </c>
      <c r="F12" t="s">
        <v>309</v>
      </c>
      <c r="G12" s="13" t="s">
        <v>309</v>
      </c>
      <c r="H12" s="3" t="s">
        <v>290</v>
      </c>
      <c r="I12" t="s">
        <v>234</v>
      </c>
      <c r="J12" t="s">
        <v>235</v>
      </c>
      <c r="K12" t="s">
        <v>236</v>
      </c>
      <c r="L12" t="s">
        <v>93</v>
      </c>
      <c r="M12">
        <f>9384.6*2</f>
        <v>18769.2</v>
      </c>
      <c r="N12" t="s">
        <v>284</v>
      </c>
      <c r="O12">
        <f>4287.81*2</f>
        <v>8575.6200000000008</v>
      </c>
      <c r="P12" t="s">
        <v>284</v>
      </c>
      <c r="Q12" s="16">
        <v>5</v>
      </c>
      <c r="R12" s="16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3" t="s">
        <v>290</v>
      </c>
      <c r="AE12" s="4">
        <v>44652</v>
      </c>
      <c r="AF12" s="4">
        <v>44651</v>
      </c>
      <c r="AG12" s="14" t="s">
        <v>310</v>
      </c>
    </row>
    <row r="13" spans="1:33" x14ac:dyDescent="0.25">
      <c r="A13" s="14">
        <v>2022</v>
      </c>
      <c r="B13" s="4">
        <v>44562</v>
      </c>
      <c r="C13" s="4">
        <v>44651</v>
      </c>
      <c r="D13" t="s">
        <v>83</v>
      </c>
      <c r="E13">
        <v>4</v>
      </c>
      <c r="F13" t="s">
        <v>216</v>
      </c>
      <c r="G13" t="s">
        <v>216</v>
      </c>
      <c r="H13" s="3" t="s">
        <v>290</v>
      </c>
      <c r="I13" t="s">
        <v>237</v>
      </c>
      <c r="J13" t="s">
        <v>225</v>
      </c>
      <c r="K13" t="s">
        <v>238</v>
      </c>
      <c r="L13" t="s">
        <v>93</v>
      </c>
      <c r="M13">
        <f>5987.95*2</f>
        <v>11975.9</v>
      </c>
      <c r="N13" t="s">
        <v>284</v>
      </c>
      <c r="O13">
        <f>4983.42*2</f>
        <v>9966.84</v>
      </c>
      <c r="P13" t="s">
        <v>284</v>
      </c>
      <c r="Q13" s="16">
        <v>6</v>
      </c>
      <c r="R13" s="16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3" t="s">
        <v>290</v>
      </c>
      <c r="AE13" s="4">
        <v>44652</v>
      </c>
      <c r="AF13" s="4">
        <v>44651</v>
      </c>
      <c r="AG13" s="14" t="s">
        <v>310</v>
      </c>
    </row>
    <row r="14" spans="1:33" s="6" customFormat="1" x14ac:dyDescent="0.25">
      <c r="A14" s="14">
        <v>2022</v>
      </c>
      <c r="B14" s="4">
        <v>44562</v>
      </c>
      <c r="C14" s="4">
        <v>44651</v>
      </c>
      <c r="D14" s="6" t="s">
        <v>83</v>
      </c>
      <c r="E14" s="6">
        <v>4</v>
      </c>
      <c r="F14" s="6" t="s">
        <v>217</v>
      </c>
      <c r="G14" s="6" t="s">
        <v>217</v>
      </c>
      <c r="H14" s="6" t="s">
        <v>290</v>
      </c>
      <c r="I14" s="6" t="s">
        <v>239</v>
      </c>
      <c r="J14" s="6" t="s">
        <v>240</v>
      </c>
      <c r="K14" s="6" t="s">
        <v>241</v>
      </c>
      <c r="L14" s="6" t="s">
        <v>94</v>
      </c>
      <c r="M14" s="6">
        <f>7082.9*2</f>
        <v>14165.8</v>
      </c>
      <c r="N14" s="6" t="s">
        <v>284</v>
      </c>
      <c r="O14" s="6">
        <f>3831.99*2</f>
        <v>7663.98</v>
      </c>
      <c r="P14" s="6" t="s">
        <v>284</v>
      </c>
      <c r="Q14" s="16">
        <v>7</v>
      </c>
      <c r="R14" s="16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6" t="s">
        <v>290</v>
      </c>
      <c r="AE14" s="4">
        <v>44652</v>
      </c>
      <c r="AF14" s="4">
        <v>44651</v>
      </c>
      <c r="AG14" s="14" t="s">
        <v>310</v>
      </c>
    </row>
    <row r="15" spans="1:33" s="6" customFormat="1" x14ac:dyDescent="0.25">
      <c r="A15" s="14">
        <v>2022</v>
      </c>
      <c r="B15" s="4">
        <v>44562</v>
      </c>
      <c r="C15" s="4">
        <v>44651</v>
      </c>
      <c r="D15" s="6" t="s">
        <v>83</v>
      </c>
      <c r="E15" s="6">
        <v>3</v>
      </c>
      <c r="F15" s="6" t="s">
        <v>305</v>
      </c>
      <c r="G15" s="6" t="s">
        <v>305</v>
      </c>
      <c r="H15" s="6" t="s">
        <v>290</v>
      </c>
      <c r="I15" s="6" t="s">
        <v>242</v>
      </c>
      <c r="J15" s="6" t="s">
        <v>243</v>
      </c>
      <c r="K15" s="6" t="s">
        <v>244</v>
      </c>
      <c r="L15" s="6" t="s">
        <v>93</v>
      </c>
      <c r="M15" s="6">
        <f>8138.95*2</f>
        <v>16277.9</v>
      </c>
      <c r="N15" s="6" t="s">
        <v>284</v>
      </c>
      <c r="O15" s="6">
        <f>6422.5*2</f>
        <v>12845</v>
      </c>
      <c r="P15" s="6" t="s">
        <v>284</v>
      </c>
      <c r="Q15" s="16">
        <v>8</v>
      </c>
      <c r="R15" s="16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6" t="s">
        <v>290</v>
      </c>
      <c r="AE15" s="4">
        <v>44652</v>
      </c>
      <c r="AF15" s="4">
        <v>44651</v>
      </c>
      <c r="AG15" s="14" t="s">
        <v>310</v>
      </c>
    </row>
    <row r="16" spans="1:33" s="6" customFormat="1" x14ac:dyDescent="0.25">
      <c r="A16" s="14">
        <v>2022</v>
      </c>
      <c r="B16" s="4">
        <v>44562</v>
      </c>
      <c r="C16" s="4">
        <v>44651</v>
      </c>
      <c r="D16" s="6" t="s">
        <v>83</v>
      </c>
      <c r="E16" s="6">
        <v>4</v>
      </c>
      <c r="F16" s="6" t="s">
        <v>218</v>
      </c>
      <c r="G16" s="6" t="s">
        <v>218</v>
      </c>
      <c r="H16" s="6" t="s">
        <v>290</v>
      </c>
      <c r="I16" s="6" t="s">
        <v>245</v>
      </c>
      <c r="J16" s="6" t="s">
        <v>246</v>
      </c>
      <c r="K16" s="6" t="s">
        <v>238</v>
      </c>
      <c r="L16" s="6" t="s">
        <v>94</v>
      </c>
      <c r="M16" s="6">
        <f>7072.45*2</f>
        <v>14144.9</v>
      </c>
      <c r="N16" s="6" t="s">
        <v>284</v>
      </c>
      <c r="O16" s="6">
        <f>3729.94*2</f>
        <v>7459.88</v>
      </c>
      <c r="P16" s="6" t="s">
        <v>284</v>
      </c>
      <c r="Q16" s="16">
        <v>9</v>
      </c>
      <c r="R16" s="16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6" t="s">
        <v>290</v>
      </c>
      <c r="AE16" s="4">
        <v>44652</v>
      </c>
      <c r="AF16" s="4">
        <v>44651</v>
      </c>
      <c r="AG16" s="14" t="s">
        <v>310</v>
      </c>
    </row>
    <row r="17" spans="1:33" s="6" customFormat="1" x14ac:dyDescent="0.25">
      <c r="A17" s="14">
        <v>2022</v>
      </c>
      <c r="B17" s="4">
        <v>44562</v>
      </c>
      <c r="C17" s="4">
        <v>44651</v>
      </c>
      <c r="D17" s="6" t="s">
        <v>83</v>
      </c>
      <c r="E17" s="6">
        <v>3</v>
      </c>
      <c r="F17" s="6" t="s">
        <v>306</v>
      </c>
      <c r="G17" s="6" t="s">
        <v>306</v>
      </c>
      <c r="H17" s="6" t="s">
        <v>290</v>
      </c>
      <c r="I17" s="6" t="s">
        <v>247</v>
      </c>
      <c r="J17" s="6" t="s">
        <v>248</v>
      </c>
      <c r="K17" s="6" t="s">
        <v>249</v>
      </c>
      <c r="L17" s="6" t="s">
        <v>94</v>
      </c>
      <c r="M17" s="6">
        <f>6756.8*2</f>
        <v>13513.6</v>
      </c>
      <c r="N17" s="6" t="s">
        <v>284</v>
      </c>
      <c r="O17" s="6">
        <f>3553.07*2</f>
        <v>7106.14</v>
      </c>
      <c r="P17" s="6" t="s">
        <v>284</v>
      </c>
      <c r="Q17" s="16">
        <v>10</v>
      </c>
      <c r="R17" s="16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6" t="s">
        <v>290</v>
      </c>
      <c r="AE17" s="4">
        <v>44652</v>
      </c>
      <c r="AF17" s="4">
        <v>44651</v>
      </c>
      <c r="AG17" s="14" t="s">
        <v>310</v>
      </c>
    </row>
    <row r="18" spans="1:33" s="6" customFormat="1" x14ac:dyDescent="0.25">
      <c r="A18" s="6">
        <v>2022</v>
      </c>
      <c r="B18" s="10">
        <v>44562</v>
      </c>
      <c r="C18" s="10">
        <v>44651</v>
      </c>
      <c r="D18" s="6" t="s">
        <v>83</v>
      </c>
      <c r="E18" s="6">
        <v>4</v>
      </c>
      <c r="F18" s="6" t="s">
        <v>219</v>
      </c>
      <c r="G18" s="6" t="s">
        <v>219</v>
      </c>
      <c r="H18" s="6" t="s">
        <v>290</v>
      </c>
      <c r="I18" s="6" t="s">
        <v>250</v>
      </c>
      <c r="J18" s="6" t="s">
        <v>251</v>
      </c>
      <c r="K18" s="6" t="s">
        <v>252</v>
      </c>
      <c r="L18" s="6" t="s">
        <v>93</v>
      </c>
      <c r="M18" s="6">
        <f>8754.62*2</f>
        <v>17509.240000000002</v>
      </c>
      <c r="N18" s="6" t="s">
        <v>284</v>
      </c>
      <c r="O18" s="6">
        <f>3856.63*2</f>
        <v>7713.26</v>
      </c>
      <c r="P18" s="6" t="s">
        <v>284</v>
      </c>
      <c r="Q18" s="16">
        <v>11</v>
      </c>
      <c r="R18" s="1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290</v>
      </c>
      <c r="AE18" s="4">
        <v>44652</v>
      </c>
      <c r="AF18" s="4">
        <v>44651</v>
      </c>
      <c r="AG18" s="6" t="s">
        <v>310</v>
      </c>
    </row>
    <row r="19" spans="1:33" s="6" customFormat="1" x14ac:dyDescent="0.25">
      <c r="A19" s="14">
        <v>2022</v>
      </c>
      <c r="B19" s="4">
        <v>44562</v>
      </c>
      <c r="C19" s="4">
        <v>44651</v>
      </c>
      <c r="D19" s="6" t="s">
        <v>83</v>
      </c>
      <c r="E19" s="6">
        <v>4</v>
      </c>
      <c r="F19" s="6" t="s">
        <v>220</v>
      </c>
      <c r="G19" s="6" t="s">
        <v>220</v>
      </c>
      <c r="H19" s="6" t="s">
        <v>292</v>
      </c>
      <c r="I19" s="6" t="s">
        <v>253</v>
      </c>
      <c r="J19" s="6" t="s">
        <v>254</v>
      </c>
      <c r="K19" s="6" t="s">
        <v>225</v>
      </c>
      <c r="L19" s="6" t="s">
        <v>94</v>
      </c>
      <c r="M19" s="6">
        <f>6508.6*2</f>
        <v>13017.2</v>
      </c>
      <c r="N19" s="6" t="s">
        <v>284</v>
      </c>
      <c r="O19" s="6">
        <f>3108.76*2</f>
        <v>6217.52</v>
      </c>
      <c r="P19" s="6" t="s">
        <v>284</v>
      </c>
      <c r="Q19" s="16">
        <v>12</v>
      </c>
      <c r="R19" s="16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6" t="s">
        <v>290</v>
      </c>
      <c r="AE19" s="4">
        <v>44652</v>
      </c>
      <c r="AF19" s="4">
        <v>44651</v>
      </c>
      <c r="AG19" s="14" t="s">
        <v>310</v>
      </c>
    </row>
    <row r="20" spans="1:33" s="6" customFormat="1" x14ac:dyDescent="0.25">
      <c r="A20" s="14">
        <v>2022</v>
      </c>
      <c r="B20" s="4">
        <v>44562</v>
      </c>
      <c r="C20" s="4">
        <v>44651</v>
      </c>
      <c r="D20" s="6" t="s">
        <v>83</v>
      </c>
      <c r="E20" s="6">
        <v>4</v>
      </c>
      <c r="F20" s="6" t="s">
        <v>221</v>
      </c>
      <c r="G20" s="6" t="s">
        <v>221</v>
      </c>
      <c r="H20" s="6" t="s">
        <v>292</v>
      </c>
      <c r="I20" s="6" t="s">
        <v>255</v>
      </c>
      <c r="J20" s="6" t="s">
        <v>241</v>
      </c>
      <c r="K20" s="6" t="s">
        <v>256</v>
      </c>
      <c r="L20" s="6" t="s">
        <v>94</v>
      </c>
      <c r="M20" s="6">
        <f>6712.4*2</f>
        <v>13424.8</v>
      </c>
      <c r="N20" s="6" t="s">
        <v>284</v>
      </c>
      <c r="O20" s="6">
        <f>4557.37*2</f>
        <v>9114.74</v>
      </c>
      <c r="P20" s="6" t="s">
        <v>284</v>
      </c>
      <c r="Q20" s="16">
        <v>13</v>
      </c>
      <c r="R20" s="16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6" t="s">
        <v>290</v>
      </c>
      <c r="AE20" s="4">
        <v>44652</v>
      </c>
      <c r="AF20" s="4">
        <v>44651</v>
      </c>
      <c r="AG20" s="14" t="s">
        <v>310</v>
      </c>
    </row>
    <row r="21" spans="1:33" s="6" customFormat="1" x14ac:dyDescent="0.25">
      <c r="A21" s="14">
        <v>2022</v>
      </c>
      <c r="B21" s="4">
        <v>44562</v>
      </c>
      <c r="C21" s="4">
        <v>44651</v>
      </c>
      <c r="D21" s="6" t="s">
        <v>83</v>
      </c>
      <c r="E21" s="6">
        <v>4</v>
      </c>
      <c r="F21" s="6" t="s">
        <v>222</v>
      </c>
      <c r="G21" s="6" t="s">
        <v>222</v>
      </c>
      <c r="H21" s="6" t="s">
        <v>292</v>
      </c>
      <c r="I21" s="6" t="s">
        <v>257</v>
      </c>
      <c r="J21" s="6" t="s">
        <v>258</v>
      </c>
      <c r="K21" s="6" t="s">
        <v>225</v>
      </c>
      <c r="L21" s="6" t="s">
        <v>94</v>
      </c>
      <c r="M21" s="6">
        <f>7951.05*2</f>
        <v>15902.1</v>
      </c>
      <c r="N21" s="6" t="s">
        <v>284</v>
      </c>
      <c r="O21" s="6">
        <f>2808.11*2</f>
        <v>5616.22</v>
      </c>
      <c r="P21" s="6" t="s">
        <v>284</v>
      </c>
      <c r="Q21" s="16">
        <v>14</v>
      </c>
      <c r="R21" s="16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6" t="s">
        <v>290</v>
      </c>
      <c r="AE21" s="4">
        <v>44652</v>
      </c>
      <c r="AF21" s="4">
        <v>44651</v>
      </c>
      <c r="AG21" s="14" t="s">
        <v>310</v>
      </c>
    </row>
    <row r="22" spans="1:33" s="6" customFormat="1" x14ac:dyDescent="0.25">
      <c r="A22" s="14">
        <v>2022</v>
      </c>
      <c r="B22" s="4">
        <v>44562</v>
      </c>
      <c r="C22" s="4">
        <v>44651</v>
      </c>
      <c r="D22" s="6" t="s">
        <v>83</v>
      </c>
      <c r="E22" s="6">
        <v>4</v>
      </c>
      <c r="F22" s="6" t="s">
        <v>221</v>
      </c>
      <c r="G22" s="6" t="s">
        <v>221</v>
      </c>
      <c r="H22" s="6" t="s">
        <v>290</v>
      </c>
      <c r="I22" s="6" t="s">
        <v>259</v>
      </c>
      <c r="J22" s="6" t="s">
        <v>260</v>
      </c>
      <c r="K22" s="6" t="s">
        <v>261</v>
      </c>
      <c r="L22" s="6" t="s">
        <v>94</v>
      </c>
      <c r="M22" s="6">
        <f>5108.6*2</f>
        <v>10217.200000000001</v>
      </c>
      <c r="N22" s="6" t="s">
        <v>284</v>
      </c>
      <c r="O22" s="6">
        <f>2338.24*2</f>
        <v>4676.4799999999996</v>
      </c>
      <c r="P22" s="6" t="s">
        <v>284</v>
      </c>
      <c r="Q22" s="16">
        <v>15</v>
      </c>
      <c r="R22" s="16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6" t="s">
        <v>290</v>
      </c>
      <c r="AE22" s="4">
        <v>44652</v>
      </c>
      <c r="AF22" s="4">
        <v>44651</v>
      </c>
      <c r="AG22" s="14" t="s">
        <v>310</v>
      </c>
    </row>
    <row r="23" spans="1:33" s="6" customFormat="1" x14ac:dyDescent="0.25">
      <c r="A23" s="14">
        <v>2022</v>
      </c>
      <c r="B23" s="4">
        <v>44562</v>
      </c>
      <c r="C23" s="4">
        <v>44651</v>
      </c>
      <c r="D23" s="6" t="s">
        <v>83</v>
      </c>
      <c r="E23" s="6">
        <v>4</v>
      </c>
      <c r="F23" s="6" t="s">
        <v>221</v>
      </c>
      <c r="G23" s="6" t="s">
        <v>221</v>
      </c>
      <c r="H23" s="6" t="s">
        <v>290</v>
      </c>
      <c r="I23" s="6" t="s">
        <v>262</v>
      </c>
      <c r="J23" s="6" t="s">
        <v>225</v>
      </c>
      <c r="K23" s="6" t="s">
        <v>238</v>
      </c>
      <c r="L23" s="6" t="s">
        <v>94</v>
      </c>
      <c r="M23" s="6">
        <f>6686.1*2</f>
        <v>13372.2</v>
      </c>
      <c r="N23" s="6" t="s">
        <v>284</v>
      </c>
      <c r="O23" s="6">
        <f>4912.47*2</f>
        <v>9824.94</v>
      </c>
      <c r="P23" s="6" t="s">
        <v>284</v>
      </c>
      <c r="Q23" s="16">
        <v>16</v>
      </c>
      <c r="R23" s="16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6" t="s">
        <v>290</v>
      </c>
      <c r="AE23" s="4">
        <v>44652</v>
      </c>
      <c r="AF23" s="4">
        <v>44651</v>
      </c>
      <c r="AG23" s="14" t="s">
        <v>310</v>
      </c>
    </row>
    <row r="24" spans="1:33" s="6" customFormat="1" x14ac:dyDescent="0.25">
      <c r="A24" s="14">
        <v>2022</v>
      </c>
      <c r="B24" s="4">
        <v>44562</v>
      </c>
      <c r="C24" s="4">
        <v>44651</v>
      </c>
      <c r="D24" s="6" t="s">
        <v>83</v>
      </c>
      <c r="E24" s="6">
        <v>4</v>
      </c>
      <c r="F24" s="6" t="s">
        <v>220</v>
      </c>
      <c r="G24" s="6" t="s">
        <v>220</v>
      </c>
      <c r="H24" s="6" t="s">
        <v>292</v>
      </c>
      <c r="I24" s="6" t="s">
        <v>263</v>
      </c>
      <c r="J24" s="6" t="s">
        <v>264</v>
      </c>
      <c r="K24" s="6" t="s">
        <v>265</v>
      </c>
      <c r="L24" s="6" t="s">
        <v>94</v>
      </c>
      <c r="M24" s="6">
        <f>6486.1*2</f>
        <v>12972.2</v>
      </c>
      <c r="N24" s="6" t="s">
        <v>284</v>
      </c>
      <c r="O24" s="6">
        <f>2383.59*2</f>
        <v>4767.18</v>
      </c>
      <c r="P24" s="6" t="s">
        <v>284</v>
      </c>
      <c r="Q24" s="16">
        <v>17</v>
      </c>
      <c r="R24" s="16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6" t="s">
        <v>290</v>
      </c>
      <c r="AE24" s="4">
        <v>44652</v>
      </c>
      <c r="AF24" s="4">
        <v>44651</v>
      </c>
      <c r="AG24" s="14" t="s">
        <v>310</v>
      </c>
    </row>
    <row r="25" spans="1:33" s="6" customFormat="1" x14ac:dyDescent="0.25">
      <c r="A25" s="14">
        <v>2022</v>
      </c>
      <c r="B25" s="4">
        <v>44562</v>
      </c>
      <c r="C25" s="4">
        <v>44651</v>
      </c>
      <c r="D25" s="6" t="s">
        <v>83</v>
      </c>
      <c r="E25" s="6">
        <v>4</v>
      </c>
      <c r="F25" s="6" t="s">
        <v>221</v>
      </c>
      <c r="G25" s="6" t="s">
        <v>221</v>
      </c>
      <c r="H25" s="6" t="s">
        <v>290</v>
      </c>
      <c r="I25" s="6" t="s">
        <v>266</v>
      </c>
      <c r="J25" s="6" t="s">
        <v>267</v>
      </c>
      <c r="K25" s="6" t="s">
        <v>268</v>
      </c>
      <c r="L25" s="6" t="s">
        <v>94</v>
      </c>
      <c r="M25" s="6">
        <f>6273.2*2</f>
        <v>12546.4</v>
      </c>
      <c r="N25" s="6" t="s">
        <v>284</v>
      </c>
      <c r="O25" s="6">
        <f>5003.37*2</f>
        <v>10006.74</v>
      </c>
      <c r="P25" s="6" t="s">
        <v>284</v>
      </c>
      <c r="Q25" s="16">
        <v>18</v>
      </c>
      <c r="R25" s="16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6" t="s">
        <v>290</v>
      </c>
      <c r="AE25" s="4">
        <v>44652</v>
      </c>
      <c r="AF25" s="4">
        <v>44651</v>
      </c>
      <c r="AG25" s="14" t="s">
        <v>310</v>
      </c>
    </row>
    <row r="26" spans="1:33" s="19" customFormat="1" x14ac:dyDescent="0.25">
      <c r="A26" s="17">
        <v>2022</v>
      </c>
      <c r="B26" s="18">
        <v>44562</v>
      </c>
      <c r="C26" s="18">
        <v>44651</v>
      </c>
      <c r="D26" s="19" t="s">
        <v>83</v>
      </c>
      <c r="E26" s="19">
        <v>3</v>
      </c>
      <c r="F26" s="19" t="s">
        <v>307</v>
      </c>
      <c r="G26" s="19" t="s">
        <v>307</v>
      </c>
      <c r="H26" s="19" t="s">
        <v>292</v>
      </c>
      <c r="I26" s="19" t="s">
        <v>269</v>
      </c>
      <c r="J26" s="19" t="s">
        <v>270</v>
      </c>
      <c r="K26" s="19" t="s">
        <v>261</v>
      </c>
      <c r="L26" s="19" t="s">
        <v>94</v>
      </c>
      <c r="M26" s="19">
        <f>7899.55*2</f>
        <v>15799.1</v>
      </c>
      <c r="N26" s="19" t="s">
        <v>284</v>
      </c>
      <c r="O26" s="19">
        <f>6239.39</f>
        <v>6239.39</v>
      </c>
      <c r="P26" s="19" t="s">
        <v>284</v>
      </c>
      <c r="Q26" s="16">
        <v>19</v>
      </c>
      <c r="R26" s="16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19" t="s">
        <v>290</v>
      </c>
      <c r="AE26" s="4">
        <v>44652</v>
      </c>
      <c r="AF26" s="4">
        <v>44651</v>
      </c>
      <c r="AG26" s="17" t="s">
        <v>310</v>
      </c>
    </row>
    <row r="27" spans="1:33" s="6" customFormat="1" x14ac:dyDescent="0.25">
      <c r="A27" s="14">
        <v>2022</v>
      </c>
      <c r="B27" s="4">
        <v>44562</v>
      </c>
      <c r="C27" s="4">
        <v>44651</v>
      </c>
      <c r="D27" s="6" t="s">
        <v>83</v>
      </c>
      <c r="E27" s="6">
        <v>4</v>
      </c>
      <c r="F27" s="6" t="s">
        <v>223</v>
      </c>
      <c r="G27" s="6" t="s">
        <v>223</v>
      </c>
      <c r="H27" s="6" t="s">
        <v>290</v>
      </c>
      <c r="I27" s="6" t="s">
        <v>271</v>
      </c>
      <c r="J27" s="6" t="s">
        <v>272</v>
      </c>
      <c r="K27" s="6" t="s">
        <v>244</v>
      </c>
      <c r="L27" s="6" t="s">
        <v>94</v>
      </c>
      <c r="M27" s="6">
        <f>6256.8*2</f>
        <v>12513.6</v>
      </c>
      <c r="N27" s="6" t="s">
        <v>284</v>
      </c>
      <c r="O27" s="6">
        <f>3930.52</f>
        <v>3930.52</v>
      </c>
      <c r="P27" s="6" t="s">
        <v>284</v>
      </c>
      <c r="Q27" s="16">
        <v>20</v>
      </c>
      <c r="R27" s="16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6" t="s">
        <v>290</v>
      </c>
      <c r="AE27" s="4">
        <v>44652</v>
      </c>
      <c r="AF27" s="4">
        <v>44651</v>
      </c>
      <c r="AG27" s="14" t="s">
        <v>310</v>
      </c>
    </row>
    <row r="28" spans="1:33" s="6" customFormat="1" x14ac:dyDescent="0.25">
      <c r="A28" s="14">
        <v>2022</v>
      </c>
      <c r="B28" s="4">
        <v>44562</v>
      </c>
      <c r="C28" s="4">
        <v>44651</v>
      </c>
      <c r="D28" s="6" t="s">
        <v>83</v>
      </c>
      <c r="E28" s="6">
        <v>4</v>
      </c>
      <c r="F28" s="6" t="s">
        <v>224</v>
      </c>
      <c r="G28" s="6" t="s">
        <v>224</v>
      </c>
      <c r="H28" s="6" t="s">
        <v>292</v>
      </c>
      <c r="I28" s="6" t="s">
        <v>273</v>
      </c>
      <c r="J28" s="6" t="s">
        <v>274</v>
      </c>
      <c r="K28" s="6" t="s">
        <v>225</v>
      </c>
      <c r="L28" s="6" t="s">
        <v>94</v>
      </c>
      <c r="M28" s="6">
        <f>6702.6*2</f>
        <v>13405.2</v>
      </c>
      <c r="N28" s="6" t="s">
        <v>284</v>
      </c>
      <c r="O28" s="6">
        <f>3773.46*2</f>
        <v>7546.92</v>
      </c>
      <c r="P28" s="6" t="s">
        <v>284</v>
      </c>
      <c r="Q28" s="16">
        <v>21</v>
      </c>
      <c r="R28" s="16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6" t="s">
        <v>290</v>
      </c>
      <c r="AE28" s="4">
        <v>44652</v>
      </c>
      <c r="AF28" s="4">
        <v>44651</v>
      </c>
      <c r="AG28" s="14" t="s">
        <v>310</v>
      </c>
    </row>
    <row r="29" spans="1:33" x14ac:dyDescent="0.25">
      <c r="A29" s="14">
        <v>2022</v>
      </c>
      <c r="B29" s="4">
        <v>44562</v>
      </c>
      <c r="C29" s="4">
        <v>44651</v>
      </c>
      <c r="D29" t="s">
        <v>83</v>
      </c>
      <c r="E29" s="3">
        <v>4</v>
      </c>
      <c r="F29" t="s">
        <v>220</v>
      </c>
      <c r="G29" t="s">
        <v>220</v>
      </c>
      <c r="H29" s="3" t="s">
        <v>292</v>
      </c>
      <c r="I29" t="s">
        <v>275</v>
      </c>
      <c r="J29" t="s">
        <v>276</v>
      </c>
      <c r="K29" t="s">
        <v>277</v>
      </c>
      <c r="L29" t="s">
        <v>94</v>
      </c>
      <c r="M29">
        <f>6464.45*2</f>
        <v>12928.9</v>
      </c>
      <c r="N29" t="s">
        <v>284</v>
      </c>
      <c r="O29">
        <f>5251.3*2</f>
        <v>10502.6</v>
      </c>
      <c r="P29" t="s">
        <v>284</v>
      </c>
      <c r="Q29" s="16">
        <v>22</v>
      </c>
      <c r="R29" s="16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3" t="s">
        <v>290</v>
      </c>
      <c r="AE29" s="4">
        <v>44652</v>
      </c>
      <c r="AF29" s="4">
        <v>44651</v>
      </c>
      <c r="AG29" s="14" t="s">
        <v>310</v>
      </c>
    </row>
    <row r="30" spans="1:33" x14ac:dyDescent="0.25">
      <c r="A30" s="14">
        <v>2022</v>
      </c>
      <c r="B30" s="4">
        <v>44562</v>
      </c>
      <c r="C30" s="4">
        <v>44651</v>
      </c>
      <c r="D30" t="s">
        <v>83</v>
      </c>
      <c r="E30" s="3">
        <v>4</v>
      </c>
      <c r="F30" t="s">
        <v>223</v>
      </c>
      <c r="G30" t="s">
        <v>223</v>
      </c>
      <c r="H30" s="3" t="s">
        <v>292</v>
      </c>
      <c r="I30" t="s">
        <v>278</v>
      </c>
      <c r="J30" t="s">
        <v>246</v>
      </c>
      <c r="K30" t="s">
        <v>238</v>
      </c>
      <c r="L30" t="s">
        <v>94</v>
      </c>
      <c r="M30">
        <f>6204.85*2</f>
        <v>12409.7</v>
      </c>
      <c r="N30" t="s">
        <v>284</v>
      </c>
      <c r="O30">
        <f>1512.83*2</f>
        <v>3025.66</v>
      </c>
      <c r="P30" t="s">
        <v>284</v>
      </c>
      <c r="Q30" s="16">
        <v>23</v>
      </c>
      <c r="R30" s="16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3" t="s">
        <v>290</v>
      </c>
      <c r="AE30" s="4">
        <v>44652</v>
      </c>
      <c r="AF30" s="4">
        <v>44651</v>
      </c>
      <c r="AG30" s="14" t="s">
        <v>310</v>
      </c>
    </row>
    <row r="31" spans="1:33" x14ac:dyDescent="0.25">
      <c r="A31" s="14">
        <v>2022</v>
      </c>
      <c r="B31" s="4">
        <v>44562</v>
      </c>
      <c r="C31" s="4">
        <v>44651</v>
      </c>
      <c r="D31" t="s">
        <v>83</v>
      </c>
      <c r="E31" s="3">
        <v>4</v>
      </c>
      <c r="F31" t="s">
        <v>220</v>
      </c>
      <c r="G31" t="s">
        <v>220</v>
      </c>
      <c r="H31" s="3" t="s">
        <v>292</v>
      </c>
      <c r="I31" t="s">
        <v>279</v>
      </c>
      <c r="J31" t="s">
        <v>280</v>
      </c>
      <c r="K31" t="s">
        <v>281</v>
      </c>
      <c r="L31" t="s">
        <v>94</v>
      </c>
      <c r="M31">
        <f>3707.2*2</f>
        <v>7414.4</v>
      </c>
      <c r="N31" t="s">
        <v>284</v>
      </c>
      <c r="O31">
        <f>2408.86*2</f>
        <v>4817.72</v>
      </c>
      <c r="P31" t="s">
        <v>284</v>
      </c>
      <c r="Q31" s="16">
        <v>24</v>
      </c>
      <c r="R31" s="16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6">
        <v>24</v>
      </c>
      <c r="AC31" s="16">
        <v>24</v>
      </c>
      <c r="AD31" s="3" t="s">
        <v>290</v>
      </c>
      <c r="AE31" s="4">
        <v>44652</v>
      </c>
      <c r="AF31" s="4">
        <v>44651</v>
      </c>
      <c r="AG31" s="14" t="s">
        <v>310</v>
      </c>
    </row>
    <row r="32" spans="1:33" x14ac:dyDescent="0.25">
      <c r="A32" s="14">
        <v>2022</v>
      </c>
      <c r="B32" s="4">
        <v>44562</v>
      </c>
      <c r="C32" s="4">
        <v>44651</v>
      </c>
      <c r="D32" t="s">
        <v>83</v>
      </c>
      <c r="E32" s="3">
        <v>4</v>
      </c>
      <c r="F32" t="s">
        <v>223</v>
      </c>
      <c r="G32" t="s">
        <v>223</v>
      </c>
      <c r="H32" s="3" t="s">
        <v>290</v>
      </c>
      <c r="I32" t="s">
        <v>282</v>
      </c>
      <c r="J32" t="s">
        <v>261</v>
      </c>
      <c r="K32" t="s">
        <v>283</v>
      </c>
      <c r="L32" t="s">
        <v>94</v>
      </c>
      <c r="M32">
        <f>5003.05*2</f>
        <v>10006.1</v>
      </c>
      <c r="N32" t="s">
        <v>284</v>
      </c>
      <c r="O32">
        <f>4176.7*2</f>
        <v>8353.4</v>
      </c>
      <c r="P32" t="s">
        <v>284</v>
      </c>
      <c r="Q32" s="16">
        <v>25</v>
      </c>
      <c r="R32" s="16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6">
        <v>25</v>
      </c>
      <c r="AB32" s="16">
        <v>25</v>
      </c>
      <c r="AC32" s="16">
        <v>25</v>
      </c>
      <c r="AD32" s="3" t="s">
        <v>290</v>
      </c>
      <c r="AE32" s="4">
        <v>44652</v>
      </c>
      <c r="AF32" s="4">
        <v>44651</v>
      </c>
      <c r="AG32" s="14" t="s">
        <v>310</v>
      </c>
    </row>
    <row r="33" spans="1:33" x14ac:dyDescent="0.25">
      <c r="A33" s="14">
        <v>2022</v>
      </c>
      <c r="B33" s="4">
        <v>44562</v>
      </c>
      <c r="C33" s="4">
        <v>44651</v>
      </c>
      <c r="D33" s="15" t="s">
        <v>83</v>
      </c>
      <c r="E33">
        <v>4</v>
      </c>
      <c r="F33" t="s">
        <v>216</v>
      </c>
      <c r="G33" t="s">
        <v>216</v>
      </c>
      <c r="H33" s="15" t="s">
        <v>290</v>
      </c>
      <c r="I33" t="s">
        <v>322</v>
      </c>
      <c r="J33" t="s">
        <v>272</v>
      </c>
      <c r="K33" t="s">
        <v>244</v>
      </c>
      <c r="L33" t="s">
        <v>94</v>
      </c>
      <c r="M33">
        <f t="shared" ref="M33:M38" si="0">5210.45*2</f>
        <v>10420.9</v>
      </c>
      <c r="N33" s="16" t="s">
        <v>284</v>
      </c>
      <c r="O33">
        <f>4410.25*2</f>
        <v>8820.5</v>
      </c>
      <c r="P33" s="16" t="s">
        <v>284</v>
      </c>
      <c r="Q33" s="16">
        <v>26</v>
      </c>
      <c r="R33" s="16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6">
        <v>26</v>
      </c>
      <c r="AA33" s="16">
        <v>26</v>
      </c>
      <c r="AB33" s="16">
        <v>26</v>
      </c>
      <c r="AC33" s="16">
        <v>26</v>
      </c>
      <c r="AD33" s="16" t="s">
        <v>290</v>
      </c>
      <c r="AE33" s="4">
        <v>44652</v>
      </c>
      <c r="AF33" s="4">
        <v>44651</v>
      </c>
      <c r="AG33" s="16" t="s">
        <v>310</v>
      </c>
    </row>
    <row r="34" spans="1:33" x14ac:dyDescent="0.25">
      <c r="A34" s="14">
        <v>2022</v>
      </c>
      <c r="B34" s="4">
        <v>44562</v>
      </c>
      <c r="C34" s="4">
        <v>44651</v>
      </c>
      <c r="D34" s="15" t="s">
        <v>83</v>
      </c>
      <c r="E34" s="15">
        <v>4</v>
      </c>
      <c r="F34" s="15" t="s">
        <v>216</v>
      </c>
      <c r="G34" s="15" t="s">
        <v>216</v>
      </c>
      <c r="H34" s="15" t="s">
        <v>290</v>
      </c>
      <c r="I34" t="s">
        <v>312</v>
      </c>
      <c r="J34" s="15" t="s">
        <v>272</v>
      </c>
      <c r="K34" t="s">
        <v>281</v>
      </c>
      <c r="L34" t="s">
        <v>94</v>
      </c>
      <c r="M34">
        <f t="shared" si="0"/>
        <v>10420.9</v>
      </c>
      <c r="N34" s="16" t="s">
        <v>284</v>
      </c>
      <c r="O34">
        <f>4464*2</f>
        <v>8928</v>
      </c>
      <c r="P34" s="16" t="s">
        <v>284</v>
      </c>
      <c r="Q34" s="16">
        <v>27</v>
      </c>
      <c r="R34" s="16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6">
        <v>27</v>
      </c>
      <c r="AA34" s="16">
        <v>27</v>
      </c>
      <c r="AB34" s="16">
        <v>27</v>
      </c>
      <c r="AC34" s="16">
        <v>27</v>
      </c>
      <c r="AD34" s="16" t="s">
        <v>290</v>
      </c>
      <c r="AE34" s="4">
        <v>44652</v>
      </c>
      <c r="AF34" s="4">
        <v>44651</v>
      </c>
      <c r="AG34" s="16" t="s">
        <v>310</v>
      </c>
    </row>
    <row r="35" spans="1:33" x14ac:dyDescent="0.25">
      <c r="A35" s="14">
        <v>2022</v>
      </c>
      <c r="B35" s="4">
        <v>44562</v>
      </c>
      <c r="C35" s="4">
        <v>44651</v>
      </c>
      <c r="D35" s="15" t="s">
        <v>83</v>
      </c>
      <c r="E35" s="15">
        <v>4</v>
      </c>
      <c r="F35" s="15" t="s">
        <v>216</v>
      </c>
      <c r="G35" s="15" t="s">
        <v>216</v>
      </c>
      <c r="H35" s="15" t="s">
        <v>290</v>
      </c>
      <c r="I35" t="s">
        <v>313</v>
      </c>
      <c r="J35" t="s">
        <v>314</v>
      </c>
      <c r="K35" t="s">
        <v>315</v>
      </c>
      <c r="L35" t="s">
        <v>93</v>
      </c>
      <c r="M35">
        <f t="shared" si="0"/>
        <v>10420.9</v>
      </c>
      <c r="N35" s="16" t="s">
        <v>284</v>
      </c>
      <c r="O35">
        <f>4401.25*2</f>
        <v>8802.5</v>
      </c>
      <c r="P35" s="16" t="s">
        <v>284</v>
      </c>
      <c r="Q35" s="16">
        <v>28</v>
      </c>
      <c r="R35" s="16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>
        <v>28</v>
      </c>
      <c r="Y35" s="15">
        <v>28</v>
      </c>
      <c r="Z35" s="16">
        <v>28</v>
      </c>
      <c r="AA35" s="16">
        <v>28</v>
      </c>
      <c r="AB35" s="16">
        <v>28</v>
      </c>
      <c r="AC35" s="16">
        <v>28</v>
      </c>
      <c r="AD35" s="16" t="s">
        <v>290</v>
      </c>
      <c r="AE35" s="4">
        <v>44652</v>
      </c>
      <c r="AF35" s="4">
        <v>44651</v>
      </c>
      <c r="AG35" s="16" t="s">
        <v>310</v>
      </c>
    </row>
    <row r="36" spans="1:33" x14ac:dyDescent="0.25">
      <c r="A36" s="14">
        <v>2022</v>
      </c>
      <c r="B36" s="4">
        <v>44562</v>
      </c>
      <c r="C36" s="4">
        <v>44651</v>
      </c>
      <c r="D36" s="15" t="s">
        <v>83</v>
      </c>
      <c r="E36" s="15">
        <v>4</v>
      </c>
      <c r="F36" s="15" t="s">
        <v>216</v>
      </c>
      <c r="G36" s="15" t="s">
        <v>216</v>
      </c>
      <c r="H36" s="15" t="s">
        <v>290</v>
      </c>
      <c r="I36" t="s">
        <v>316</v>
      </c>
      <c r="J36" t="s">
        <v>317</v>
      </c>
      <c r="K36" t="s">
        <v>318</v>
      </c>
      <c r="L36" t="s">
        <v>94</v>
      </c>
      <c r="M36">
        <f t="shared" si="0"/>
        <v>10420.9</v>
      </c>
      <c r="N36" s="16" t="s">
        <v>284</v>
      </c>
      <c r="O36">
        <f>4405.48*2</f>
        <v>8810.9599999999991</v>
      </c>
      <c r="P36" s="16" t="s">
        <v>284</v>
      </c>
      <c r="Q36" s="16">
        <v>29</v>
      </c>
      <c r="R36" s="16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>
        <v>29</v>
      </c>
      <c r="Y36" s="15">
        <v>29</v>
      </c>
      <c r="Z36" s="16">
        <v>29</v>
      </c>
      <c r="AA36" s="16">
        <v>29</v>
      </c>
      <c r="AB36" s="16">
        <v>29</v>
      </c>
      <c r="AC36" s="16">
        <v>29</v>
      </c>
      <c r="AD36" s="16" t="s">
        <v>290</v>
      </c>
      <c r="AE36" s="4">
        <v>44652</v>
      </c>
      <c r="AF36" s="4">
        <v>44651</v>
      </c>
      <c r="AG36" s="16" t="s">
        <v>310</v>
      </c>
    </row>
    <row r="37" spans="1:33" x14ac:dyDescent="0.25">
      <c r="A37" s="14">
        <v>2022</v>
      </c>
      <c r="B37" s="4">
        <v>44562</v>
      </c>
      <c r="C37" s="4">
        <v>44651</v>
      </c>
      <c r="D37" s="15" t="s">
        <v>83</v>
      </c>
      <c r="E37" s="15">
        <v>4</v>
      </c>
      <c r="F37" s="15" t="s">
        <v>216</v>
      </c>
      <c r="G37" s="15" t="s">
        <v>216</v>
      </c>
      <c r="H37" s="15" t="s">
        <v>290</v>
      </c>
      <c r="I37" t="s">
        <v>319</v>
      </c>
      <c r="J37" t="s">
        <v>241</v>
      </c>
      <c r="K37" t="s">
        <v>317</v>
      </c>
      <c r="L37" t="s">
        <v>94</v>
      </c>
      <c r="M37">
        <f t="shared" si="0"/>
        <v>10420.9</v>
      </c>
      <c r="N37" s="16" t="s">
        <v>284</v>
      </c>
      <c r="O37">
        <f>4405.75*2</f>
        <v>8811.5</v>
      </c>
      <c r="P37" s="16" t="s">
        <v>284</v>
      </c>
      <c r="Q37" s="16">
        <v>30</v>
      </c>
      <c r="R37" s="16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>
        <v>30</v>
      </c>
      <c r="Y37" s="15">
        <v>30</v>
      </c>
      <c r="Z37" s="16">
        <v>30</v>
      </c>
      <c r="AA37" s="16">
        <v>30</v>
      </c>
      <c r="AB37" s="16">
        <v>30</v>
      </c>
      <c r="AC37" s="16">
        <v>30</v>
      </c>
      <c r="AD37" s="16" t="s">
        <v>290</v>
      </c>
      <c r="AE37" s="4">
        <v>44652</v>
      </c>
      <c r="AF37" s="4">
        <v>44651</v>
      </c>
      <c r="AG37" s="16" t="s">
        <v>310</v>
      </c>
    </row>
    <row r="38" spans="1:33" x14ac:dyDescent="0.25">
      <c r="A38">
        <v>2022</v>
      </c>
      <c r="B38" s="4">
        <v>44562</v>
      </c>
      <c r="C38" s="4">
        <v>44651</v>
      </c>
      <c r="D38" s="15" t="s">
        <v>83</v>
      </c>
      <c r="E38" s="15">
        <v>4</v>
      </c>
      <c r="F38" s="15" t="s">
        <v>216</v>
      </c>
      <c r="G38" s="15" t="s">
        <v>216</v>
      </c>
      <c r="H38" s="15" t="s">
        <v>290</v>
      </c>
      <c r="I38" t="s">
        <v>320</v>
      </c>
      <c r="J38" t="s">
        <v>225</v>
      </c>
      <c r="K38" t="s">
        <v>321</v>
      </c>
      <c r="L38" t="s">
        <v>94</v>
      </c>
      <c r="M38">
        <f t="shared" si="0"/>
        <v>10420.9</v>
      </c>
      <c r="N38" s="16" t="s">
        <v>284</v>
      </c>
      <c r="O38">
        <f>2391.04*2</f>
        <v>4782.08</v>
      </c>
      <c r="P38" s="16" t="s">
        <v>284</v>
      </c>
      <c r="Q38" s="16">
        <v>31</v>
      </c>
      <c r="R38" s="16">
        <v>31</v>
      </c>
      <c r="S38" s="15">
        <v>31</v>
      </c>
      <c r="T38">
        <v>31</v>
      </c>
      <c r="U38" s="15">
        <v>31</v>
      </c>
      <c r="V38" s="15">
        <v>31</v>
      </c>
      <c r="W38">
        <v>31</v>
      </c>
      <c r="X38">
        <v>31</v>
      </c>
      <c r="Y38" s="15">
        <v>31</v>
      </c>
      <c r="Z38" s="16">
        <v>31</v>
      </c>
      <c r="AA38" s="16">
        <v>31</v>
      </c>
      <c r="AB38" s="16">
        <v>31</v>
      </c>
      <c r="AC38" s="16">
        <v>31</v>
      </c>
      <c r="AD38" s="16" t="s">
        <v>290</v>
      </c>
      <c r="AE38" s="4">
        <v>44652</v>
      </c>
      <c r="AF38" s="4">
        <v>44651</v>
      </c>
      <c r="AG38" s="16" t="s">
        <v>310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L8:L14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topLeftCell="A12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s="12" t="s">
        <v>297</v>
      </c>
      <c r="F4" s="12" t="s">
        <v>325</v>
      </c>
    </row>
    <row r="5" spans="1:6" x14ac:dyDescent="0.25">
      <c r="A5">
        <v>2</v>
      </c>
      <c r="B5" s="8" t="s">
        <v>303</v>
      </c>
      <c r="C5">
        <v>0</v>
      </c>
      <c r="D5">
        <v>0</v>
      </c>
      <c r="E5" s="12" t="s">
        <v>297</v>
      </c>
      <c r="F5" s="16" t="s">
        <v>325</v>
      </c>
    </row>
    <row r="6" spans="1:6" x14ac:dyDescent="0.25">
      <c r="A6">
        <v>3</v>
      </c>
      <c r="B6" s="8" t="s">
        <v>303</v>
      </c>
      <c r="C6">
        <v>0</v>
      </c>
      <c r="D6">
        <v>0</v>
      </c>
      <c r="E6" s="12" t="s">
        <v>297</v>
      </c>
      <c r="F6" s="16" t="s">
        <v>325</v>
      </c>
    </row>
    <row r="7" spans="1:6" x14ac:dyDescent="0.25">
      <c r="A7">
        <v>4</v>
      </c>
      <c r="B7" s="8" t="s">
        <v>303</v>
      </c>
      <c r="C7">
        <v>0</v>
      </c>
      <c r="D7">
        <v>0</v>
      </c>
      <c r="E7" s="12" t="s">
        <v>297</v>
      </c>
      <c r="F7" s="16" t="s">
        <v>325</v>
      </c>
    </row>
    <row r="8" spans="1:6" x14ac:dyDescent="0.25">
      <c r="A8">
        <v>5</v>
      </c>
      <c r="B8" s="8" t="s">
        <v>303</v>
      </c>
      <c r="C8">
        <v>0</v>
      </c>
      <c r="D8">
        <v>0</v>
      </c>
      <c r="E8" s="12" t="s">
        <v>297</v>
      </c>
      <c r="F8" s="16" t="s">
        <v>325</v>
      </c>
    </row>
    <row r="9" spans="1:6" x14ac:dyDescent="0.25">
      <c r="A9">
        <v>6</v>
      </c>
      <c r="B9" s="8" t="s">
        <v>303</v>
      </c>
      <c r="C9">
        <v>0</v>
      </c>
      <c r="D9">
        <v>0</v>
      </c>
      <c r="E9" s="12" t="s">
        <v>297</v>
      </c>
      <c r="F9" s="16" t="s">
        <v>325</v>
      </c>
    </row>
    <row r="10" spans="1:6" x14ac:dyDescent="0.25">
      <c r="A10">
        <v>7</v>
      </c>
      <c r="B10" s="8" t="s">
        <v>303</v>
      </c>
      <c r="C10">
        <v>0</v>
      </c>
      <c r="D10">
        <v>0</v>
      </c>
      <c r="E10" s="12" t="s">
        <v>297</v>
      </c>
      <c r="F10" s="16" t="s">
        <v>325</v>
      </c>
    </row>
    <row r="11" spans="1:6" x14ac:dyDescent="0.25">
      <c r="A11">
        <v>8</v>
      </c>
      <c r="B11" s="8" t="s">
        <v>303</v>
      </c>
      <c r="C11">
        <v>0</v>
      </c>
      <c r="D11">
        <v>0</v>
      </c>
      <c r="E11" s="12" t="s">
        <v>297</v>
      </c>
      <c r="F11" s="16" t="s">
        <v>325</v>
      </c>
    </row>
    <row r="12" spans="1:6" x14ac:dyDescent="0.25">
      <c r="A12">
        <v>9</v>
      </c>
      <c r="B12" s="8" t="s">
        <v>303</v>
      </c>
      <c r="C12">
        <v>0</v>
      </c>
      <c r="D12">
        <v>0</v>
      </c>
      <c r="E12" s="12" t="s">
        <v>297</v>
      </c>
      <c r="F12" s="16" t="s">
        <v>325</v>
      </c>
    </row>
    <row r="13" spans="1:6" x14ac:dyDescent="0.25">
      <c r="A13">
        <v>10</v>
      </c>
      <c r="B13" s="8" t="s">
        <v>303</v>
      </c>
      <c r="C13">
        <v>0</v>
      </c>
      <c r="D13">
        <v>0</v>
      </c>
      <c r="E13" s="12" t="s">
        <v>297</v>
      </c>
      <c r="F13" s="16" t="s">
        <v>325</v>
      </c>
    </row>
    <row r="14" spans="1:6" x14ac:dyDescent="0.25">
      <c r="A14">
        <v>11</v>
      </c>
      <c r="B14" s="8" t="s">
        <v>303</v>
      </c>
      <c r="C14">
        <v>0</v>
      </c>
      <c r="D14">
        <v>0</v>
      </c>
      <c r="E14" s="12" t="s">
        <v>297</v>
      </c>
      <c r="F14" s="16" t="s">
        <v>325</v>
      </c>
    </row>
    <row r="15" spans="1:6" x14ac:dyDescent="0.25">
      <c r="A15">
        <v>12</v>
      </c>
      <c r="B15" s="8" t="s">
        <v>303</v>
      </c>
      <c r="C15">
        <v>0</v>
      </c>
      <c r="D15">
        <v>0</v>
      </c>
      <c r="E15" s="12" t="s">
        <v>297</v>
      </c>
      <c r="F15" s="16" t="s">
        <v>325</v>
      </c>
    </row>
    <row r="16" spans="1:6" x14ac:dyDescent="0.25">
      <c r="A16">
        <v>13</v>
      </c>
      <c r="B16" s="8" t="s">
        <v>303</v>
      </c>
      <c r="C16">
        <v>0</v>
      </c>
      <c r="D16">
        <v>0</v>
      </c>
      <c r="E16" s="12" t="s">
        <v>297</v>
      </c>
      <c r="F16" s="16" t="s">
        <v>325</v>
      </c>
    </row>
    <row r="17" spans="1:6" x14ac:dyDescent="0.25">
      <c r="A17">
        <v>14</v>
      </c>
      <c r="B17" s="8" t="s">
        <v>303</v>
      </c>
      <c r="C17">
        <v>0</v>
      </c>
      <c r="D17">
        <v>0</v>
      </c>
      <c r="E17" s="12" t="s">
        <v>297</v>
      </c>
      <c r="F17" s="16" t="s">
        <v>325</v>
      </c>
    </row>
    <row r="18" spans="1:6" x14ac:dyDescent="0.25">
      <c r="A18">
        <v>15</v>
      </c>
      <c r="B18" s="8" t="s">
        <v>303</v>
      </c>
      <c r="C18">
        <v>0</v>
      </c>
      <c r="D18">
        <v>0</v>
      </c>
      <c r="E18" s="12" t="s">
        <v>297</v>
      </c>
      <c r="F18" s="16" t="s">
        <v>325</v>
      </c>
    </row>
    <row r="19" spans="1:6" x14ac:dyDescent="0.25">
      <c r="A19">
        <v>16</v>
      </c>
      <c r="B19" s="8" t="s">
        <v>303</v>
      </c>
      <c r="C19">
        <v>0</v>
      </c>
      <c r="D19">
        <v>0</v>
      </c>
      <c r="E19" s="12" t="s">
        <v>297</v>
      </c>
      <c r="F19" s="16" t="s">
        <v>325</v>
      </c>
    </row>
    <row r="20" spans="1:6" x14ac:dyDescent="0.25">
      <c r="A20">
        <v>17</v>
      </c>
      <c r="B20" s="8" t="s">
        <v>303</v>
      </c>
      <c r="C20">
        <v>0</v>
      </c>
      <c r="D20">
        <v>0</v>
      </c>
      <c r="E20" s="12" t="s">
        <v>297</v>
      </c>
      <c r="F20" s="16" t="s">
        <v>325</v>
      </c>
    </row>
    <row r="21" spans="1:6" x14ac:dyDescent="0.25">
      <c r="A21">
        <v>18</v>
      </c>
      <c r="B21" s="8" t="s">
        <v>303</v>
      </c>
      <c r="C21">
        <v>0</v>
      </c>
      <c r="D21">
        <v>0</v>
      </c>
      <c r="E21" s="12" t="s">
        <v>297</v>
      </c>
      <c r="F21" s="16" t="s">
        <v>325</v>
      </c>
    </row>
    <row r="22" spans="1:6" x14ac:dyDescent="0.25">
      <c r="A22">
        <v>19</v>
      </c>
      <c r="B22" s="8" t="s">
        <v>303</v>
      </c>
      <c r="C22">
        <v>0</v>
      </c>
      <c r="D22">
        <v>0</v>
      </c>
      <c r="E22" s="12" t="s">
        <v>297</v>
      </c>
      <c r="F22" s="16" t="s">
        <v>325</v>
      </c>
    </row>
    <row r="23" spans="1:6" x14ac:dyDescent="0.25">
      <c r="A23">
        <v>20</v>
      </c>
      <c r="B23" s="8" t="s">
        <v>303</v>
      </c>
      <c r="C23">
        <v>0</v>
      </c>
      <c r="D23">
        <v>0</v>
      </c>
      <c r="E23" s="12" t="s">
        <v>297</v>
      </c>
      <c r="F23" s="16" t="s">
        <v>325</v>
      </c>
    </row>
    <row r="24" spans="1:6" x14ac:dyDescent="0.25">
      <c r="A24">
        <v>21</v>
      </c>
      <c r="B24" s="8" t="s">
        <v>303</v>
      </c>
      <c r="C24">
        <v>0</v>
      </c>
      <c r="D24">
        <v>0</v>
      </c>
      <c r="E24" s="12" t="s">
        <v>297</v>
      </c>
      <c r="F24" s="16" t="s">
        <v>325</v>
      </c>
    </row>
    <row r="25" spans="1:6" x14ac:dyDescent="0.25">
      <c r="A25">
        <v>22</v>
      </c>
      <c r="B25" s="8" t="s">
        <v>303</v>
      </c>
      <c r="C25">
        <v>0</v>
      </c>
      <c r="D25">
        <v>0</v>
      </c>
      <c r="E25" s="12" t="s">
        <v>297</v>
      </c>
      <c r="F25" s="16" t="s">
        <v>325</v>
      </c>
    </row>
    <row r="26" spans="1:6" x14ac:dyDescent="0.25">
      <c r="A26">
        <v>23</v>
      </c>
      <c r="B26" s="8" t="s">
        <v>303</v>
      </c>
      <c r="C26">
        <v>0</v>
      </c>
      <c r="D26">
        <v>0</v>
      </c>
      <c r="E26" s="12" t="s">
        <v>297</v>
      </c>
      <c r="F26" s="16" t="s">
        <v>325</v>
      </c>
    </row>
    <row r="27" spans="1:6" x14ac:dyDescent="0.25">
      <c r="A27">
        <v>24</v>
      </c>
      <c r="B27" s="8" t="s">
        <v>303</v>
      </c>
      <c r="C27">
        <v>0</v>
      </c>
      <c r="D27">
        <v>0</v>
      </c>
      <c r="E27" s="12" t="s">
        <v>297</v>
      </c>
      <c r="F27" s="16" t="s">
        <v>325</v>
      </c>
    </row>
    <row r="28" spans="1:6" x14ac:dyDescent="0.25">
      <c r="A28">
        <v>25</v>
      </c>
      <c r="B28" s="8" t="s">
        <v>303</v>
      </c>
      <c r="C28">
        <v>0</v>
      </c>
      <c r="D28">
        <v>0</v>
      </c>
      <c r="E28" s="12" t="s">
        <v>297</v>
      </c>
      <c r="F28" s="16" t="s">
        <v>325</v>
      </c>
    </row>
    <row r="29" spans="1:6" x14ac:dyDescent="0.25">
      <c r="A29">
        <v>26</v>
      </c>
      <c r="B29" s="8" t="s">
        <v>303</v>
      </c>
      <c r="C29">
        <v>0</v>
      </c>
      <c r="D29">
        <v>0</v>
      </c>
      <c r="E29" s="12" t="s">
        <v>297</v>
      </c>
      <c r="F29" s="16" t="s">
        <v>325</v>
      </c>
    </row>
    <row r="30" spans="1:6" x14ac:dyDescent="0.25">
      <c r="A30" s="16">
        <v>27</v>
      </c>
      <c r="B30" s="16" t="s">
        <v>303</v>
      </c>
      <c r="C30" s="16">
        <v>0</v>
      </c>
      <c r="D30" s="16">
        <v>0</v>
      </c>
      <c r="E30" s="16" t="s">
        <v>297</v>
      </c>
      <c r="F30" s="16" t="s">
        <v>325</v>
      </c>
    </row>
    <row r="31" spans="1:6" x14ac:dyDescent="0.25">
      <c r="A31" s="16">
        <v>28</v>
      </c>
      <c r="B31" s="16" t="s">
        <v>303</v>
      </c>
      <c r="C31" s="16">
        <v>0</v>
      </c>
      <c r="D31" s="16">
        <v>0</v>
      </c>
      <c r="E31" s="16" t="s">
        <v>297</v>
      </c>
      <c r="F31" s="16" t="s">
        <v>325</v>
      </c>
    </row>
    <row r="32" spans="1:6" x14ac:dyDescent="0.25">
      <c r="A32" s="16">
        <v>29</v>
      </c>
      <c r="B32" s="16" t="s">
        <v>303</v>
      </c>
      <c r="C32" s="16">
        <v>0</v>
      </c>
      <c r="D32" s="16">
        <v>0</v>
      </c>
      <c r="E32" s="16" t="s">
        <v>297</v>
      </c>
      <c r="F32" s="16" t="s">
        <v>325</v>
      </c>
    </row>
    <row r="33" spans="1:6" x14ac:dyDescent="0.25">
      <c r="A33" s="16">
        <v>30</v>
      </c>
      <c r="B33" s="16" t="s">
        <v>303</v>
      </c>
      <c r="C33" s="16">
        <v>0</v>
      </c>
      <c r="D33" s="16">
        <v>0</v>
      </c>
      <c r="E33" s="16" t="s">
        <v>297</v>
      </c>
      <c r="F33" s="16" t="s">
        <v>325</v>
      </c>
    </row>
    <row r="34" spans="1:6" x14ac:dyDescent="0.25">
      <c r="A34" s="16">
        <v>31</v>
      </c>
      <c r="B34" s="16" t="s">
        <v>303</v>
      </c>
      <c r="C34" s="16">
        <v>0</v>
      </c>
      <c r="D34" s="16">
        <v>0</v>
      </c>
      <c r="E34" s="16" t="s">
        <v>297</v>
      </c>
      <c r="F34" s="16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"/>
  <sheetViews>
    <sheetView topLeftCell="A15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297</v>
      </c>
      <c r="F4" t="s">
        <v>325</v>
      </c>
    </row>
    <row r="5" spans="1:6" x14ac:dyDescent="0.25">
      <c r="A5">
        <v>2</v>
      </c>
      <c r="B5" s="8" t="s">
        <v>304</v>
      </c>
      <c r="C5">
        <v>0</v>
      </c>
      <c r="D5">
        <v>0</v>
      </c>
      <c r="E5" s="8" t="s">
        <v>297</v>
      </c>
      <c r="F5" s="16" t="s">
        <v>325</v>
      </c>
    </row>
    <row r="6" spans="1:6" x14ac:dyDescent="0.25">
      <c r="A6">
        <v>3</v>
      </c>
      <c r="B6" s="8" t="s">
        <v>304</v>
      </c>
      <c r="C6">
        <v>0</v>
      </c>
      <c r="D6">
        <v>0</v>
      </c>
      <c r="E6" s="8" t="s">
        <v>297</v>
      </c>
      <c r="F6" s="16" t="s">
        <v>325</v>
      </c>
    </row>
    <row r="7" spans="1:6" x14ac:dyDescent="0.25">
      <c r="A7">
        <v>4</v>
      </c>
      <c r="B7" s="8" t="s">
        <v>304</v>
      </c>
      <c r="C7">
        <v>0</v>
      </c>
      <c r="D7">
        <v>0</v>
      </c>
      <c r="E7" s="8" t="s">
        <v>297</v>
      </c>
      <c r="F7" s="16" t="s">
        <v>325</v>
      </c>
    </row>
    <row r="8" spans="1:6" x14ac:dyDescent="0.25">
      <c r="A8">
        <v>5</v>
      </c>
      <c r="B8" s="8" t="s">
        <v>304</v>
      </c>
      <c r="C8">
        <v>0</v>
      </c>
      <c r="D8">
        <v>0</v>
      </c>
      <c r="E8" s="8" t="s">
        <v>297</v>
      </c>
      <c r="F8" s="16" t="s">
        <v>325</v>
      </c>
    </row>
    <row r="9" spans="1:6" x14ac:dyDescent="0.25">
      <c r="A9">
        <v>6</v>
      </c>
      <c r="B9" s="8" t="s">
        <v>304</v>
      </c>
      <c r="C9">
        <v>0</v>
      </c>
      <c r="D9">
        <v>0</v>
      </c>
      <c r="E9" s="8" t="s">
        <v>297</v>
      </c>
      <c r="F9" s="16" t="s">
        <v>325</v>
      </c>
    </row>
    <row r="10" spans="1:6" x14ac:dyDescent="0.25">
      <c r="A10">
        <v>7</v>
      </c>
      <c r="B10" s="8" t="s">
        <v>304</v>
      </c>
      <c r="C10">
        <v>0</v>
      </c>
      <c r="D10">
        <v>0</v>
      </c>
      <c r="E10" s="8" t="s">
        <v>297</v>
      </c>
      <c r="F10" s="16" t="s">
        <v>325</v>
      </c>
    </row>
    <row r="11" spans="1:6" x14ac:dyDescent="0.25">
      <c r="A11">
        <v>8</v>
      </c>
      <c r="B11" s="8" t="s">
        <v>304</v>
      </c>
      <c r="C11">
        <v>0</v>
      </c>
      <c r="D11">
        <v>0</v>
      </c>
      <c r="E11" s="8" t="s">
        <v>297</v>
      </c>
      <c r="F11" s="16" t="s">
        <v>325</v>
      </c>
    </row>
    <row r="12" spans="1:6" x14ac:dyDescent="0.25">
      <c r="A12">
        <v>9</v>
      </c>
      <c r="B12" s="8" t="s">
        <v>304</v>
      </c>
      <c r="C12">
        <v>0</v>
      </c>
      <c r="D12">
        <v>0</v>
      </c>
      <c r="E12" s="8" t="s">
        <v>297</v>
      </c>
      <c r="F12" s="16" t="s">
        <v>325</v>
      </c>
    </row>
    <row r="13" spans="1:6" x14ac:dyDescent="0.25">
      <c r="A13">
        <v>10</v>
      </c>
      <c r="B13" s="8" t="s">
        <v>304</v>
      </c>
      <c r="C13">
        <v>0</v>
      </c>
      <c r="D13">
        <v>0</v>
      </c>
      <c r="E13" s="8" t="s">
        <v>297</v>
      </c>
      <c r="F13" s="16" t="s">
        <v>325</v>
      </c>
    </row>
    <row r="14" spans="1:6" x14ac:dyDescent="0.25">
      <c r="A14">
        <v>11</v>
      </c>
      <c r="B14" s="8" t="s">
        <v>304</v>
      </c>
      <c r="C14">
        <v>0</v>
      </c>
      <c r="D14">
        <v>0</v>
      </c>
      <c r="E14" s="8" t="s">
        <v>297</v>
      </c>
      <c r="F14" s="16" t="s">
        <v>325</v>
      </c>
    </row>
    <row r="15" spans="1:6" x14ac:dyDescent="0.25">
      <c r="A15">
        <v>12</v>
      </c>
      <c r="B15" s="8" t="s">
        <v>304</v>
      </c>
      <c r="C15">
        <v>0</v>
      </c>
      <c r="D15">
        <v>0</v>
      </c>
      <c r="E15" s="8" t="s">
        <v>297</v>
      </c>
      <c r="F15" s="16" t="s">
        <v>325</v>
      </c>
    </row>
    <row r="16" spans="1:6" x14ac:dyDescent="0.25">
      <c r="A16">
        <v>13</v>
      </c>
      <c r="B16" s="8" t="s">
        <v>304</v>
      </c>
      <c r="C16">
        <v>0</v>
      </c>
      <c r="D16">
        <v>0</v>
      </c>
      <c r="E16" s="8" t="s">
        <v>297</v>
      </c>
      <c r="F16" s="16" t="s">
        <v>325</v>
      </c>
    </row>
    <row r="17" spans="1:6" x14ac:dyDescent="0.25">
      <c r="A17">
        <v>14</v>
      </c>
      <c r="B17" s="8" t="s">
        <v>304</v>
      </c>
      <c r="C17">
        <v>0</v>
      </c>
      <c r="D17">
        <v>0</v>
      </c>
      <c r="E17" s="8" t="s">
        <v>297</v>
      </c>
      <c r="F17" s="16" t="s">
        <v>325</v>
      </c>
    </row>
    <row r="18" spans="1:6" x14ac:dyDescent="0.25">
      <c r="A18">
        <v>15</v>
      </c>
      <c r="B18" s="8" t="s">
        <v>304</v>
      </c>
      <c r="C18">
        <v>0</v>
      </c>
      <c r="D18">
        <v>0</v>
      </c>
      <c r="E18" s="8" t="s">
        <v>297</v>
      </c>
      <c r="F18" s="16" t="s">
        <v>325</v>
      </c>
    </row>
    <row r="19" spans="1:6" x14ac:dyDescent="0.25">
      <c r="A19">
        <v>16</v>
      </c>
      <c r="B19" s="8" t="s">
        <v>304</v>
      </c>
      <c r="C19">
        <v>0</v>
      </c>
      <c r="D19">
        <v>0</v>
      </c>
      <c r="E19" s="8" t="s">
        <v>297</v>
      </c>
      <c r="F19" s="16" t="s">
        <v>325</v>
      </c>
    </row>
    <row r="20" spans="1:6" x14ac:dyDescent="0.25">
      <c r="A20">
        <v>17</v>
      </c>
      <c r="B20" s="8" t="s">
        <v>304</v>
      </c>
      <c r="C20">
        <v>0</v>
      </c>
      <c r="D20">
        <v>0</v>
      </c>
      <c r="E20" s="8" t="s">
        <v>297</v>
      </c>
      <c r="F20" s="16" t="s">
        <v>325</v>
      </c>
    </row>
    <row r="21" spans="1:6" x14ac:dyDescent="0.25">
      <c r="A21">
        <v>18</v>
      </c>
      <c r="B21" s="8" t="s">
        <v>304</v>
      </c>
      <c r="C21">
        <v>0</v>
      </c>
      <c r="D21">
        <v>0</v>
      </c>
      <c r="E21" s="8" t="s">
        <v>297</v>
      </c>
      <c r="F21" s="16" t="s">
        <v>325</v>
      </c>
    </row>
    <row r="22" spans="1:6" x14ac:dyDescent="0.25">
      <c r="A22">
        <v>19</v>
      </c>
      <c r="B22" s="8" t="s">
        <v>304</v>
      </c>
      <c r="C22">
        <v>0</v>
      </c>
      <c r="D22">
        <v>0</v>
      </c>
      <c r="E22" s="8" t="s">
        <v>297</v>
      </c>
      <c r="F22" s="16" t="s">
        <v>325</v>
      </c>
    </row>
    <row r="23" spans="1:6" x14ac:dyDescent="0.25">
      <c r="A23">
        <v>20</v>
      </c>
      <c r="B23" s="8" t="s">
        <v>304</v>
      </c>
      <c r="C23">
        <v>0</v>
      </c>
      <c r="D23">
        <v>0</v>
      </c>
      <c r="E23" s="8" t="s">
        <v>297</v>
      </c>
      <c r="F23" s="16" t="s">
        <v>325</v>
      </c>
    </row>
    <row r="24" spans="1:6" x14ac:dyDescent="0.25">
      <c r="A24">
        <v>21</v>
      </c>
      <c r="B24" s="8" t="s">
        <v>304</v>
      </c>
      <c r="C24">
        <v>0</v>
      </c>
      <c r="D24">
        <v>0</v>
      </c>
      <c r="E24" s="8" t="s">
        <v>297</v>
      </c>
      <c r="F24" s="16" t="s">
        <v>325</v>
      </c>
    </row>
    <row r="25" spans="1:6" x14ac:dyDescent="0.25">
      <c r="A25">
        <v>22</v>
      </c>
      <c r="B25" s="8" t="s">
        <v>304</v>
      </c>
      <c r="C25">
        <v>0</v>
      </c>
      <c r="D25">
        <v>0</v>
      </c>
      <c r="E25" s="8" t="s">
        <v>297</v>
      </c>
      <c r="F25" s="16" t="s">
        <v>325</v>
      </c>
    </row>
    <row r="26" spans="1:6" x14ac:dyDescent="0.25">
      <c r="A26">
        <v>23</v>
      </c>
      <c r="B26" s="8" t="s">
        <v>304</v>
      </c>
      <c r="C26">
        <v>0</v>
      </c>
      <c r="D26">
        <v>0</v>
      </c>
      <c r="E26" s="8" t="s">
        <v>297</v>
      </c>
      <c r="F26" s="16" t="s">
        <v>325</v>
      </c>
    </row>
    <row r="27" spans="1:6" x14ac:dyDescent="0.25">
      <c r="A27">
        <v>24</v>
      </c>
      <c r="B27" s="8" t="s">
        <v>304</v>
      </c>
      <c r="C27">
        <v>0</v>
      </c>
      <c r="D27">
        <v>0</v>
      </c>
      <c r="E27" s="8" t="s">
        <v>297</v>
      </c>
      <c r="F27" s="16" t="s">
        <v>325</v>
      </c>
    </row>
    <row r="28" spans="1:6" x14ac:dyDescent="0.25">
      <c r="A28">
        <v>25</v>
      </c>
      <c r="B28" s="8" t="s">
        <v>304</v>
      </c>
      <c r="C28">
        <v>0</v>
      </c>
      <c r="D28">
        <v>0</v>
      </c>
      <c r="E28" s="8" t="s">
        <v>297</v>
      </c>
      <c r="F28" s="16" t="s">
        <v>325</v>
      </c>
    </row>
    <row r="29" spans="1:6" x14ac:dyDescent="0.25">
      <c r="A29">
        <v>26</v>
      </c>
      <c r="B29" s="8" t="s">
        <v>304</v>
      </c>
      <c r="C29">
        <v>0</v>
      </c>
      <c r="D29">
        <v>0</v>
      </c>
      <c r="E29" s="8" t="s">
        <v>297</v>
      </c>
      <c r="F29" s="16" t="s">
        <v>325</v>
      </c>
    </row>
    <row r="30" spans="1:6" x14ac:dyDescent="0.25">
      <c r="A30" s="16">
        <v>27</v>
      </c>
      <c r="B30" s="16" t="s">
        <v>304</v>
      </c>
      <c r="C30" s="16">
        <v>0</v>
      </c>
      <c r="D30" s="16">
        <v>0</v>
      </c>
      <c r="E30" s="16" t="s">
        <v>297</v>
      </c>
      <c r="F30" s="16" t="s">
        <v>325</v>
      </c>
    </row>
    <row r="31" spans="1:6" x14ac:dyDescent="0.25">
      <c r="A31" s="16">
        <v>28</v>
      </c>
      <c r="B31" s="16" t="s">
        <v>304</v>
      </c>
      <c r="C31" s="16">
        <v>0</v>
      </c>
      <c r="D31" s="16">
        <v>0</v>
      </c>
      <c r="E31" s="16" t="s">
        <v>297</v>
      </c>
      <c r="F31" s="16" t="s">
        <v>325</v>
      </c>
    </row>
    <row r="32" spans="1:6" x14ac:dyDescent="0.25">
      <c r="A32" s="16">
        <v>29</v>
      </c>
      <c r="B32" s="16" t="s">
        <v>304</v>
      </c>
      <c r="C32" s="16">
        <v>0</v>
      </c>
      <c r="D32" s="16">
        <v>0</v>
      </c>
      <c r="E32" s="16" t="s">
        <v>297</v>
      </c>
      <c r="F32" s="16" t="s">
        <v>325</v>
      </c>
    </row>
    <row r="33" spans="1:6" x14ac:dyDescent="0.25">
      <c r="A33" s="16">
        <v>30</v>
      </c>
      <c r="B33" s="16" t="s">
        <v>304</v>
      </c>
      <c r="C33" s="16">
        <v>0</v>
      </c>
      <c r="D33" s="16">
        <v>0</v>
      </c>
      <c r="E33" s="16" t="s">
        <v>297</v>
      </c>
      <c r="F33" s="16" t="s">
        <v>325</v>
      </c>
    </row>
    <row r="34" spans="1:6" x14ac:dyDescent="0.25">
      <c r="A34" s="16">
        <v>31</v>
      </c>
      <c r="B34" s="16" t="s">
        <v>304</v>
      </c>
      <c r="C34" s="16">
        <v>0</v>
      </c>
      <c r="D34" s="16">
        <v>0</v>
      </c>
      <c r="E34" s="16" t="s">
        <v>297</v>
      </c>
      <c r="F34" s="16" t="s">
        <v>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"/>
  <sheetViews>
    <sheetView topLeftCell="A18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326</v>
      </c>
      <c r="C4">
        <v>2027.22</v>
      </c>
      <c r="D4">
        <v>2027.22</v>
      </c>
      <c r="E4" t="s">
        <v>297</v>
      </c>
      <c r="F4" t="s">
        <v>295</v>
      </c>
    </row>
    <row r="5" spans="1:6" x14ac:dyDescent="0.25">
      <c r="A5" s="16">
        <v>2</v>
      </c>
      <c r="B5" s="16" t="s">
        <v>326</v>
      </c>
      <c r="C5" s="5">
        <v>3045</v>
      </c>
      <c r="D5" s="5">
        <v>3045</v>
      </c>
      <c r="E5" s="8" t="s">
        <v>297</v>
      </c>
      <c r="F5" s="8" t="s">
        <v>295</v>
      </c>
    </row>
    <row r="6" spans="1:6" x14ac:dyDescent="0.25">
      <c r="A6" s="16">
        <v>3</v>
      </c>
      <c r="B6" s="16" t="s">
        <v>326</v>
      </c>
      <c r="C6" s="16">
        <v>3045</v>
      </c>
      <c r="D6" s="16">
        <v>3045</v>
      </c>
      <c r="E6" s="8" t="s">
        <v>297</v>
      </c>
      <c r="F6" s="8" t="s">
        <v>295</v>
      </c>
    </row>
    <row r="7" spans="1:6" x14ac:dyDescent="0.25">
      <c r="A7" s="16">
        <v>4</v>
      </c>
      <c r="B7" s="16" t="s">
        <v>326</v>
      </c>
      <c r="C7" s="16">
        <v>3045</v>
      </c>
      <c r="D7" s="16">
        <v>3045</v>
      </c>
      <c r="E7" s="8" t="s">
        <v>297</v>
      </c>
      <c r="F7" s="8" t="s">
        <v>295</v>
      </c>
    </row>
    <row r="8" spans="1:6" x14ac:dyDescent="0.25">
      <c r="A8" s="16">
        <v>5</v>
      </c>
      <c r="B8" s="16" t="s">
        <v>326</v>
      </c>
      <c r="C8" s="16">
        <v>3045</v>
      </c>
      <c r="D8" s="16">
        <v>3045</v>
      </c>
      <c r="E8" s="8" t="s">
        <v>297</v>
      </c>
      <c r="F8" s="8" t="s">
        <v>295</v>
      </c>
    </row>
    <row r="9" spans="1:6" x14ac:dyDescent="0.25">
      <c r="A9" s="16">
        <v>6</v>
      </c>
      <c r="B9" s="16" t="s">
        <v>326</v>
      </c>
      <c r="C9" s="16">
        <v>3045</v>
      </c>
      <c r="D9" s="16">
        <v>3045</v>
      </c>
      <c r="E9" s="8" t="s">
        <v>297</v>
      </c>
      <c r="F9" s="8" t="s">
        <v>295</v>
      </c>
    </row>
    <row r="10" spans="1:6" x14ac:dyDescent="0.25">
      <c r="A10" s="16">
        <v>7</v>
      </c>
      <c r="B10" s="16" t="s">
        <v>326</v>
      </c>
      <c r="C10" s="16">
        <v>3045</v>
      </c>
      <c r="D10" s="16">
        <v>3045</v>
      </c>
      <c r="E10" s="8" t="s">
        <v>297</v>
      </c>
      <c r="F10" s="8" t="s">
        <v>295</v>
      </c>
    </row>
    <row r="11" spans="1:6" x14ac:dyDescent="0.25">
      <c r="A11" s="16">
        <v>8</v>
      </c>
      <c r="B11" s="16" t="s">
        <v>326</v>
      </c>
      <c r="C11" s="16">
        <v>3045</v>
      </c>
      <c r="D11" s="16">
        <v>3045</v>
      </c>
      <c r="E11" s="8" t="s">
        <v>297</v>
      </c>
      <c r="F11" s="8" t="s">
        <v>295</v>
      </c>
    </row>
    <row r="12" spans="1:6" x14ac:dyDescent="0.25">
      <c r="A12" s="16">
        <v>9</v>
      </c>
      <c r="B12" s="16" t="s">
        <v>326</v>
      </c>
      <c r="C12" s="16">
        <v>3045</v>
      </c>
      <c r="D12" s="16">
        <v>3045</v>
      </c>
      <c r="E12" s="8" t="s">
        <v>297</v>
      </c>
      <c r="F12" s="8" t="s">
        <v>295</v>
      </c>
    </row>
    <row r="13" spans="1:6" x14ac:dyDescent="0.25">
      <c r="A13" s="16">
        <v>10</v>
      </c>
      <c r="B13" s="16" t="s">
        <v>326</v>
      </c>
      <c r="C13" s="16">
        <v>3045</v>
      </c>
      <c r="D13" s="16">
        <v>3045</v>
      </c>
      <c r="E13" s="8" t="s">
        <v>297</v>
      </c>
      <c r="F13" s="8" t="s">
        <v>295</v>
      </c>
    </row>
    <row r="14" spans="1:6" x14ac:dyDescent="0.25">
      <c r="A14" s="16">
        <v>11</v>
      </c>
      <c r="B14" s="16" t="s">
        <v>326</v>
      </c>
      <c r="C14" s="16">
        <v>3045</v>
      </c>
      <c r="D14" s="16">
        <v>3045</v>
      </c>
      <c r="E14" s="8" t="s">
        <v>297</v>
      </c>
      <c r="F14" s="8" t="s">
        <v>295</v>
      </c>
    </row>
    <row r="15" spans="1:6" x14ac:dyDescent="0.25">
      <c r="A15" s="16">
        <v>12</v>
      </c>
      <c r="B15" s="16" t="s">
        <v>326</v>
      </c>
      <c r="C15" s="16">
        <v>3045</v>
      </c>
      <c r="D15" s="16">
        <v>3045</v>
      </c>
      <c r="E15" s="8" t="s">
        <v>297</v>
      </c>
      <c r="F15" s="8" t="s">
        <v>295</v>
      </c>
    </row>
    <row r="16" spans="1:6" x14ac:dyDescent="0.25">
      <c r="A16" s="16">
        <v>13</v>
      </c>
      <c r="B16" s="16" t="s">
        <v>326</v>
      </c>
      <c r="C16" s="16">
        <v>3045</v>
      </c>
      <c r="D16" s="16">
        <v>3045</v>
      </c>
      <c r="E16" s="8" t="s">
        <v>297</v>
      </c>
      <c r="F16" s="8" t="s">
        <v>295</v>
      </c>
    </row>
    <row r="17" spans="1:6" x14ac:dyDescent="0.25">
      <c r="A17" s="16">
        <v>14</v>
      </c>
      <c r="B17" s="16" t="s">
        <v>326</v>
      </c>
      <c r="C17" s="16">
        <v>3045</v>
      </c>
      <c r="D17" s="16">
        <v>3045</v>
      </c>
      <c r="E17" s="8" t="s">
        <v>297</v>
      </c>
      <c r="F17" s="8" t="s">
        <v>295</v>
      </c>
    </row>
    <row r="18" spans="1:6" x14ac:dyDescent="0.25">
      <c r="A18" s="16">
        <v>15</v>
      </c>
      <c r="B18" s="16" t="s">
        <v>326</v>
      </c>
      <c r="C18" s="16">
        <v>3045</v>
      </c>
      <c r="D18" s="16">
        <v>3045</v>
      </c>
      <c r="E18" s="8" t="s">
        <v>297</v>
      </c>
      <c r="F18" s="8" t="s">
        <v>295</v>
      </c>
    </row>
    <row r="19" spans="1:6" x14ac:dyDescent="0.25">
      <c r="A19" s="16">
        <v>16</v>
      </c>
      <c r="B19" s="16" t="s">
        <v>326</v>
      </c>
      <c r="C19" s="16">
        <v>3045</v>
      </c>
      <c r="D19" s="16">
        <v>3045</v>
      </c>
      <c r="E19" s="8" t="s">
        <v>297</v>
      </c>
      <c r="F19" s="8" t="s">
        <v>295</v>
      </c>
    </row>
    <row r="20" spans="1:6" x14ac:dyDescent="0.25">
      <c r="A20" s="16">
        <v>17</v>
      </c>
      <c r="B20" s="16" t="s">
        <v>326</v>
      </c>
      <c r="C20" s="16">
        <v>3045</v>
      </c>
      <c r="D20" s="16">
        <v>3045</v>
      </c>
      <c r="E20" s="8" t="s">
        <v>297</v>
      </c>
      <c r="F20" s="8" t="s">
        <v>295</v>
      </c>
    </row>
    <row r="21" spans="1:6" x14ac:dyDescent="0.25">
      <c r="A21" s="16">
        <v>18</v>
      </c>
      <c r="B21" s="16" t="s">
        <v>326</v>
      </c>
      <c r="C21" s="16">
        <v>3045</v>
      </c>
      <c r="D21" s="16">
        <v>3045</v>
      </c>
      <c r="E21" s="8" t="s">
        <v>297</v>
      </c>
      <c r="F21" s="8" t="s">
        <v>295</v>
      </c>
    </row>
    <row r="22" spans="1:6" x14ac:dyDescent="0.25">
      <c r="A22" s="16">
        <v>19</v>
      </c>
      <c r="B22" s="16" t="s">
        <v>326</v>
      </c>
      <c r="C22" s="16">
        <v>3045</v>
      </c>
      <c r="D22" s="16">
        <v>3045</v>
      </c>
      <c r="E22" s="8" t="s">
        <v>297</v>
      </c>
      <c r="F22" s="8" t="s">
        <v>295</v>
      </c>
    </row>
    <row r="23" spans="1:6" x14ac:dyDescent="0.25">
      <c r="A23" s="16">
        <v>20</v>
      </c>
      <c r="B23" s="16" t="s">
        <v>326</v>
      </c>
      <c r="C23" s="16">
        <v>3045</v>
      </c>
      <c r="D23" s="16">
        <v>3045</v>
      </c>
      <c r="E23" s="8" t="s">
        <v>297</v>
      </c>
      <c r="F23" s="8" t="s">
        <v>295</v>
      </c>
    </row>
    <row r="24" spans="1:6" x14ac:dyDescent="0.25">
      <c r="A24" s="16">
        <v>21</v>
      </c>
      <c r="B24" s="16" t="s">
        <v>326</v>
      </c>
      <c r="C24" s="16">
        <v>3045</v>
      </c>
      <c r="D24" s="16">
        <v>3045</v>
      </c>
      <c r="E24" s="8" t="s">
        <v>297</v>
      </c>
      <c r="F24" s="8" t="s">
        <v>295</v>
      </c>
    </row>
    <row r="25" spans="1:6" x14ac:dyDescent="0.25">
      <c r="A25" s="16">
        <v>22</v>
      </c>
      <c r="B25" s="16" t="s">
        <v>326</v>
      </c>
      <c r="C25" s="16">
        <v>3045</v>
      </c>
      <c r="D25" s="16">
        <v>3045</v>
      </c>
      <c r="E25" s="8" t="s">
        <v>297</v>
      </c>
      <c r="F25" s="8" t="s">
        <v>295</v>
      </c>
    </row>
    <row r="26" spans="1:6" x14ac:dyDescent="0.25">
      <c r="A26" s="16">
        <v>23</v>
      </c>
      <c r="B26" s="16" t="s">
        <v>326</v>
      </c>
      <c r="C26" s="16">
        <v>3045</v>
      </c>
      <c r="D26" s="16">
        <v>3045</v>
      </c>
      <c r="E26" s="8" t="s">
        <v>297</v>
      </c>
      <c r="F26" s="8" t="s">
        <v>295</v>
      </c>
    </row>
    <row r="27" spans="1:6" x14ac:dyDescent="0.25">
      <c r="A27" s="16">
        <v>24</v>
      </c>
      <c r="B27" s="16" t="s">
        <v>326</v>
      </c>
      <c r="C27" s="16">
        <v>3045</v>
      </c>
      <c r="D27" s="16">
        <v>3045</v>
      </c>
      <c r="E27" s="8" t="s">
        <v>297</v>
      </c>
      <c r="F27" s="8" t="s">
        <v>295</v>
      </c>
    </row>
    <row r="28" spans="1:6" s="6" customFormat="1" x14ac:dyDescent="0.25">
      <c r="A28" s="6">
        <v>25</v>
      </c>
      <c r="B28" s="6" t="s">
        <v>326</v>
      </c>
      <c r="C28" s="6">
        <v>3045</v>
      </c>
      <c r="D28" s="6">
        <v>3045</v>
      </c>
      <c r="E28" s="6" t="s">
        <v>297</v>
      </c>
      <c r="F28" s="6" t="s">
        <v>295</v>
      </c>
    </row>
    <row r="29" spans="1:6" x14ac:dyDescent="0.25">
      <c r="A29" s="16">
        <v>26</v>
      </c>
      <c r="B29" s="16" t="s">
        <v>327</v>
      </c>
      <c r="C29" s="5">
        <v>0</v>
      </c>
      <c r="D29" s="5">
        <v>0</v>
      </c>
      <c r="E29" s="8" t="s">
        <v>297</v>
      </c>
      <c r="F29" s="8" t="s">
        <v>295</v>
      </c>
    </row>
    <row r="30" spans="1:6" x14ac:dyDescent="0.25">
      <c r="A30" s="16">
        <v>27</v>
      </c>
      <c r="B30" s="16" t="s">
        <v>327</v>
      </c>
      <c r="C30" s="16">
        <v>0</v>
      </c>
      <c r="D30" s="16">
        <v>0</v>
      </c>
      <c r="E30" s="16" t="s">
        <v>297</v>
      </c>
      <c r="F30" s="16" t="s">
        <v>295</v>
      </c>
    </row>
    <row r="31" spans="1:6" x14ac:dyDescent="0.25">
      <c r="A31" s="16">
        <v>28</v>
      </c>
      <c r="B31" s="16" t="s">
        <v>327</v>
      </c>
      <c r="C31" s="16">
        <v>0</v>
      </c>
      <c r="D31" s="16">
        <v>0</v>
      </c>
      <c r="E31" s="16" t="s">
        <v>297</v>
      </c>
      <c r="F31" s="16" t="s">
        <v>295</v>
      </c>
    </row>
    <row r="32" spans="1:6" x14ac:dyDescent="0.25">
      <c r="A32" s="16">
        <v>29</v>
      </c>
      <c r="B32" s="16" t="s">
        <v>327</v>
      </c>
      <c r="C32" s="16">
        <v>0</v>
      </c>
      <c r="D32" s="16">
        <v>0</v>
      </c>
      <c r="E32" s="16" t="s">
        <v>297</v>
      </c>
      <c r="F32" s="16" t="s">
        <v>295</v>
      </c>
    </row>
    <row r="33" spans="1:6" x14ac:dyDescent="0.25">
      <c r="A33">
        <v>30</v>
      </c>
      <c r="B33" s="16" t="s">
        <v>327</v>
      </c>
      <c r="C33" s="16">
        <v>0</v>
      </c>
      <c r="D33" s="16">
        <v>0</v>
      </c>
      <c r="E33" s="16" t="s">
        <v>297</v>
      </c>
      <c r="F33" s="16" t="s">
        <v>295</v>
      </c>
    </row>
    <row r="34" spans="1:6" x14ac:dyDescent="0.25">
      <c r="A34">
        <v>31</v>
      </c>
      <c r="B34" s="16" t="s">
        <v>327</v>
      </c>
      <c r="C34" s="16">
        <v>0</v>
      </c>
      <c r="D34" s="16">
        <v>0</v>
      </c>
      <c r="E34" s="16" t="s">
        <v>297</v>
      </c>
      <c r="F34" s="16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"/>
  <sheetViews>
    <sheetView topLeftCell="A9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6" customFormat="1" x14ac:dyDescent="0.25">
      <c r="A4" s="6">
        <v>1</v>
      </c>
      <c r="B4" s="6" t="s">
        <v>328</v>
      </c>
      <c r="C4" s="6">
        <v>0</v>
      </c>
      <c r="D4" s="6">
        <f>C4</f>
        <v>0</v>
      </c>
      <c r="E4" s="6" t="s">
        <v>297</v>
      </c>
      <c r="F4" s="6" t="s">
        <v>295</v>
      </c>
    </row>
    <row r="5" spans="1:6" s="6" customFormat="1" x14ac:dyDescent="0.25">
      <c r="A5" s="6">
        <v>2</v>
      </c>
      <c r="B5" s="6" t="s">
        <v>329</v>
      </c>
      <c r="C5" s="6">
        <v>11000</v>
      </c>
      <c r="D5" s="6">
        <f t="shared" ref="D5:D34" si="0">C5</f>
        <v>11000</v>
      </c>
      <c r="E5" s="6" t="s">
        <v>297</v>
      </c>
      <c r="F5" s="6" t="s">
        <v>295</v>
      </c>
    </row>
    <row r="6" spans="1:6" s="6" customFormat="1" x14ac:dyDescent="0.25">
      <c r="A6" s="6">
        <v>3</v>
      </c>
      <c r="B6" s="6" t="s">
        <v>328</v>
      </c>
      <c r="C6" s="6">
        <v>0</v>
      </c>
      <c r="D6" s="6">
        <f t="shared" si="0"/>
        <v>0</v>
      </c>
      <c r="E6" s="6" t="s">
        <v>297</v>
      </c>
      <c r="F6" s="6" t="s">
        <v>295</v>
      </c>
    </row>
    <row r="7" spans="1:6" s="6" customFormat="1" x14ac:dyDescent="0.25">
      <c r="A7" s="6">
        <v>4</v>
      </c>
      <c r="B7" s="6" t="s">
        <v>328</v>
      </c>
      <c r="C7" s="6">
        <v>0</v>
      </c>
      <c r="D7" s="6">
        <f t="shared" si="0"/>
        <v>0</v>
      </c>
      <c r="E7" s="6" t="s">
        <v>297</v>
      </c>
      <c r="F7" s="6" t="s">
        <v>295</v>
      </c>
    </row>
    <row r="8" spans="1:6" s="6" customFormat="1" x14ac:dyDescent="0.25">
      <c r="A8" s="6">
        <v>5</v>
      </c>
      <c r="B8" s="6" t="s">
        <v>328</v>
      </c>
      <c r="C8" s="6">
        <v>0</v>
      </c>
      <c r="D8" s="6">
        <f t="shared" si="0"/>
        <v>0</v>
      </c>
      <c r="E8" s="6" t="s">
        <v>297</v>
      </c>
      <c r="F8" s="6" t="s">
        <v>295</v>
      </c>
    </row>
    <row r="9" spans="1:6" s="6" customFormat="1" x14ac:dyDescent="0.25">
      <c r="A9" s="6">
        <v>6</v>
      </c>
      <c r="B9" s="6" t="s">
        <v>328</v>
      </c>
      <c r="C9" s="6">
        <v>0</v>
      </c>
      <c r="D9" s="6">
        <f t="shared" si="0"/>
        <v>0</v>
      </c>
      <c r="E9" s="6" t="s">
        <v>297</v>
      </c>
      <c r="F9" s="6" t="s">
        <v>295</v>
      </c>
    </row>
    <row r="10" spans="1:6" s="6" customFormat="1" x14ac:dyDescent="0.25">
      <c r="A10" s="6">
        <v>7</v>
      </c>
      <c r="B10" s="6" t="s">
        <v>328</v>
      </c>
      <c r="C10" s="6">
        <v>0</v>
      </c>
      <c r="D10" s="6">
        <f t="shared" si="0"/>
        <v>0</v>
      </c>
      <c r="E10" s="6" t="s">
        <v>297</v>
      </c>
      <c r="F10" s="6" t="s">
        <v>295</v>
      </c>
    </row>
    <row r="11" spans="1:6" s="6" customFormat="1" x14ac:dyDescent="0.25">
      <c r="A11" s="6">
        <v>8</v>
      </c>
      <c r="B11" s="6" t="s">
        <v>328</v>
      </c>
      <c r="C11" s="6">
        <v>0</v>
      </c>
      <c r="D11" s="6">
        <f t="shared" si="0"/>
        <v>0</v>
      </c>
      <c r="E11" s="6" t="s">
        <v>297</v>
      </c>
      <c r="F11" s="6" t="s">
        <v>295</v>
      </c>
    </row>
    <row r="12" spans="1:6" s="6" customFormat="1" x14ac:dyDescent="0.25">
      <c r="A12" s="6">
        <v>9</v>
      </c>
      <c r="B12" s="6" t="s">
        <v>328</v>
      </c>
      <c r="C12" s="6">
        <v>0</v>
      </c>
      <c r="D12" s="6">
        <f t="shared" si="0"/>
        <v>0</v>
      </c>
      <c r="E12" s="6" t="s">
        <v>297</v>
      </c>
      <c r="F12" s="6" t="s">
        <v>295</v>
      </c>
    </row>
    <row r="13" spans="1:6" s="6" customFormat="1" x14ac:dyDescent="0.25">
      <c r="A13" s="6">
        <v>10</v>
      </c>
      <c r="B13" s="6" t="s">
        <v>328</v>
      </c>
      <c r="C13" s="6">
        <v>0</v>
      </c>
      <c r="D13" s="6">
        <f t="shared" si="0"/>
        <v>0</v>
      </c>
      <c r="E13" s="6" t="s">
        <v>297</v>
      </c>
      <c r="F13" s="6" t="s">
        <v>295</v>
      </c>
    </row>
    <row r="14" spans="1:6" s="6" customFormat="1" x14ac:dyDescent="0.25">
      <c r="A14" s="6">
        <v>11</v>
      </c>
      <c r="B14" s="6" t="s">
        <v>328</v>
      </c>
      <c r="C14" s="6">
        <v>0</v>
      </c>
      <c r="D14" s="6">
        <f t="shared" si="0"/>
        <v>0</v>
      </c>
      <c r="E14" s="6" t="s">
        <v>297</v>
      </c>
      <c r="F14" s="6" t="s">
        <v>295</v>
      </c>
    </row>
    <row r="15" spans="1:6" s="6" customFormat="1" x14ac:dyDescent="0.25">
      <c r="A15" s="6">
        <v>12</v>
      </c>
      <c r="B15" s="6" t="s">
        <v>328</v>
      </c>
      <c r="C15" s="6">
        <v>0</v>
      </c>
      <c r="D15" s="6">
        <f t="shared" si="0"/>
        <v>0</v>
      </c>
      <c r="E15" s="6" t="s">
        <v>297</v>
      </c>
      <c r="F15" s="6" t="s">
        <v>295</v>
      </c>
    </row>
    <row r="16" spans="1:6" s="6" customFormat="1" x14ac:dyDescent="0.25">
      <c r="A16" s="6">
        <v>13</v>
      </c>
      <c r="B16" s="6" t="s">
        <v>328</v>
      </c>
      <c r="C16" s="6">
        <v>0</v>
      </c>
      <c r="D16" s="6">
        <f t="shared" si="0"/>
        <v>0</v>
      </c>
      <c r="E16" s="6" t="s">
        <v>297</v>
      </c>
      <c r="F16" s="6" t="s">
        <v>295</v>
      </c>
    </row>
    <row r="17" spans="1:6" s="6" customFormat="1" x14ac:dyDescent="0.25">
      <c r="A17" s="6">
        <v>14</v>
      </c>
      <c r="B17" s="6" t="s">
        <v>328</v>
      </c>
      <c r="C17" s="6">
        <v>0</v>
      </c>
      <c r="D17" s="6">
        <f t="shared" si="0"/>
        <v>0</v>
      </c>
      <c r="E17" s="6" t="s">
        <v>297</v>
      </c>
      <c r="F17" s="6" t="s">
        <v>295</v>
      </c>
    </row>
    <row r="18" spans="1:6" s="6" customFormat="1" x14ac:dyDescent="0.25">
      <c r="A18" s="6">
        <v>15</v>
      </c>
      <c r="B18" s="6" t="s">
        <v>328</v>
      </c>
      <c r="C18" s="6">
        <v>0</v>
      </c>
      <c r="D18" s="6">
        <f t="shared" si="0"/>
        <v>0</v>
      </c>
      <c r="E18" s="6" t="s">
        <v>297</v>
      </c>
      <c r="F18" s="6" t="s">
        <v>295</v>
      </c>
    </row>
    <row r="19" spans="1:6" s="6" customFormat="1" x14ac:dyDescent="0.25">
      <c r="A19" s="6">
        <v>16</v>
      </c>
      <c r="B19" s="6" t="s">
        <v>328</v>
      </c>
      <c r="C19" s="6">
        <v>0</v>
      </c>
      <c r="D19" s="6">
        <f t="shared" si="0"/>
        <v>0</v>
      </c>
      <c r="E19" s="6" t="s">
        <v>297</v>
      </c>
      <c r="F19" s="6" t="s">
        <v>295</v>
      </c>
    </row>
    <row r="20" spans="1:6" s="6" customFormat="1" x14ac:dyDescent="0.25">
      <c r="A20" s="6">
        <v>17</v>
      </c>
      <c r="B20" s="6" t="s">
        <v>328</v>
      </c>
      <c r="C20" s="6">
        <v>0</v>
      </c>
      <c r="D20" s="6">
        <f t="shared" si="0"/>
        <v>0</v>
      </c>
      <c r="E20" s="6" t="s">
        <v>297</v>
      </c>
      <c r="F20" s="6" t="s">
        <v>295</v>
      </c>
    </row>
    <row r="21" spans="1:6" s="6" customFormat="1" x14ac:dyDescent="0.25">
      <c r="A21" s="6">
        <v>18</v>
      </c>
      <c r="B21" s="6" t="s">
        <v>328</v>
      </c>
      <c r="C21" s="6">
        <v>0</v>
      </c>
      <c r="D21" s="6">
        <f t="shared" si="0"/>
        <v>0</v>
      </c>
      <c r="E21" s="6" t="s">
        <v>297</v>
      </c>
      <c r="F21" s="6" t="s">
        <v>295</v>
      </c>
    </row>
    <row r="22" spans="1:6" s="6" customFormat="1" x14ac:dyDescent="0.25">
      <c r="A22" s="6">
        <v>19</v>
      </c>
      <c r="B22" s="6" t="s">
        <v>328</v>
      </c>
      <c r="C22" s="6">
        <v>0</v>
      </c>
      <c r="D22" s="6">
        <f t="shared" si="0"/>
        <v>0</v>
      </c>
      <c r="E22" s="6" t="s">
        <v>297</v>
      </c>
      <c r="F22" s="6" t="s">
        <v>295</v>
      </c>
    </row>
    <row r="23" spans="1:6" s="6" customFormat="1" x14ac:dyDescent="0.25">
      <c r="A23" s="6">
        <v>20</v>
      </c>
      <c r="B23" s="6" t="s">
        <v>328</v>
      </c>
      <c r="C23" s="6">
        <v>0</v>
      </c>
      <c r="D23" s="6">
        <f t="shared" si="0"/>
        <v>0</v>
      </c>
      <c r="E23" s="6" t="s">
        <v>297</v>
      </c>
      <c r="F23" s="6" t="s">
        <v>295</v>
      </c>
    </row>
    <row r="24" spans="1:6" s="6" customFormat="1" x14ac:dyDescent="0.25">
      <c r="A24" s="6">
        <v>21</v>
      </c>
      <c r="B24" s="6" t="s">
        <v>328</v>
      </c>
      <c r="C24" s="6">
        <v>0</v>
      </c>
      <c r="D24" s="6">
        <f t="shared" si="0"/>
        <v>0</v>
      </c>
      <c r="E24" s="6" t="s">
        <v>297</v>
      </c>
      <c r="F24" s="6" t="s">
        <v>295</v>
      </c>
    </row>
    <row r="25" spans="1:6" s="6" customFormat="1" x14ac:dyDescent="0.25">
      <c r="A25" s="6">
        <v>22</v>
      </c>
      <c r="B25" s="6" t="s">
        <v>328</v>
      </c>
      <c r="C25" s="6">
        <v>0</v>
      </c>
      <c r="D25" s="6">
        <f t="shared" si="0"/>
        <v>0</v>
      </c>
      <c r="E25" s="6" t="s">
        <v>297</v>
      </c>
      <c r="F25" s="6" t="s">
        <v>295</v>
      </c>
    </row>
    <row r="26" spans="1:6" s="6" customFormat="1" x14ac:dyDescent="0.25">
      <c r="A26" s="6">
        <v>23</v>
      </c>
      <c r="B26" s="6" t="s">
        <v>328</v>
      </c>
      <c r="C26" s="6">
        <v>0</v>
      </c>
      <c r="D26" s="6">
        <f t="shared" si="0"/>
        <v>0</v>
      </c>
      <c r="E26" s="6" t="s">
        <v>297</v>
      </c>
      <c r="F26" s="6" t="s">
        <v>295</v>
      </c>
    </row>
    <row r="27" spans="1:6" s="6" customFormat="1" x14ac:dyDescent="0.25">
      <c r="A27" s="6">
        <v>24</v>
      </c>
      <c r="B27" s="6" t="s">
        <v>328</v>
      </c>
      <c r="C27" s="6">
        <v>0</v>
      </c>
      <c r="D27" s="6">
        <f t="shared" si="0"/>
        <v>0</v>
      </c>
      <c r="E27" s="6" t="s">
        <v>297</v>
      </c>
      <c r="F27" s="6" t="s">
        <v>295</v>
      </c>
    </row>
    <row r="28" spans="1:6" s="6" customFormat="1" x14ac:dyDescent="0.25">
      <c r="A28" s="6">
        <v>25</v>
      </c>
      <c r="B28" s="6" t="s">
        <v>328</v>
      </c>
      <c r="C28" s="6">
        <v>0</v>
      </c>
      <c r="D28" s="6">
        <f t="shared" si="0"/>
        <v>0</v>
      </c>
      <c r="E28" s="6" t="s">
        <v>297</v>
      </c>
      <c r="F28" s="6" t="s">
        <v>295</v>
      </c>
    </row>
    <row r="29" spans="1:6" s="6" customFormat="1" x14ac:dyDescent="0.25">
      <c r="A29" s="6">
        <v>26</v>
      </c>
      <c r="B29" s="6" t="s">
        <v>328</v>
      </c>
      <c r="C29" s="6">
        <v>0</v>
      </c>
      <c r="D29" s="6">
        <f t="shared" si="0"/>
        <v>0</v>
      </c>
      <c r="E29" s="6" t="s">
        <v>297</v>
      </c>
      <c r="F29" s="6" t="s">
        <v>295</v>
      </c>
    </row>
    <row r="30" spans="1:6" x14ac:dyDescent="0.25">
      <c r="A30" s="6">
        <v>27</v>
      </c>
      <c r="B30" s="6" t="s">
        <v>328</v>
      </c>
      <c r="C30" s="6">
        <v>0</v>
      </c>
      <c r="D30" s="6">
        <f t="shared" si="0"/>
        <v>0</v>
      </c>
      <c r="E30" s="6" t="s">
        <v>297</v>
      </c>
      <c r="F30" s="6" t="s">
        <v>295</v>
      </c>
    </row>
    <row r="31" spans="1:6" x14ac:dyDescent="0.25">
      <c r="A31" s="6">
        <v>28</v>
      </c>
      <c r="B31" s="6" t="s">
        <v>328</v>
      </c>
      <c r="C31" s="6">
        <v>0</v>
      </c>
      <c r="D31" s="6">
        <f t="shared" si="0"/>
        <v>0</v>
      </c>
      <c r="E31" s="6" t="s">
        <v>297</v>
      </c>
      <c r="F31" s="6" t="s">
        <v>295</v>
      </c>
    </row>
    <row r="32" spans="1:6" x14ac:dyDescent="0.25">
      <c r="A32" s="6">
        <v>29</v>
      </c>
      <c r="B32" s="6" t="s">
        <v>328</v>
      </c>
      <c r="C32" s="6">
        <v>0</v>
      </c>
      <c r="D32" s="6">
        <f t="shared" si="0"/>
        <v>0</v>
      </c>
      <c r="E32" s="6" t="s">
        <v>297</v>
      </c>
      <c r="F32" s="6" t="s">
        <v>295</v>
      </c>
    </row>
    <row r="33" spans="1:6" x14ac:dyDescent="0.25">
      <c r="A33" s="6">
        <v>30</v>
      </c>
      <c r="B33" s="6" t="s">
        <v>328</v>
      </c>
      <c r="C33" s="6">
        <v>0</v>
      </c>
      <c r="D33" s="6">
        <f t="shared" si="0"/>
        <v>0</v>
      </c>
      <c r="E33" s="6" t="s">
        <v>297</v>
      </c>
      <c r="F33" s="6" t="s">
        <v>295</v>
      </c>
    </row>
    <row r="34" spans="1:6" x14ac:dyDescent="0.25">
      <c r="A34" s="6">
        <v>31</v>
      </c>
      <c r="B34" s="6" t="s">
        <v>328</v>
      </c>
      <c r="C34" s="6">
        <v>0</v>
      </c>
      <c r="D34" s="6">
        <f t="shared" si="0"/>
        <v>0</v>
      </c>
      <c r="E34" s="6" t="s">
        <v>297</v>
      </c>
      <c r="F34" s="6" t="s">
        <v>295</v>
      </c>
    </row>
  </sheetData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"/>
  <sheetViews>
    <sheetView topLeftCell="A15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6" t="s">
        <v>308</v>
      </c>
      <c r="C4" s="6">
        <v>0</v>
      </c>
      <c r="D4" s="6">
        <v>0</v>
      </c>
      <c r="E4" s="6" t="s">
        <v>297</v>
      </c>
      <c r="F4" s="6" t="s">
        <v>295</v>
      </c>
    </row>
    <row r="5" spans="1:6" s="7" customFormat="1" x14ac:dyDescent="0.25">
      <c r="A5" s="11">
        <v>2</v>
      </c>
      <c r="B5" s="6" t="s">
        <v>308</v>
      </c>
      <c r="C5" s="6">
        <v>0</v>
      </c>
      <c r="D5" s="6">
        <v>0</v>
      </c>
      <c r="E5" s="6" t="s">
        <v>297</v>
      </c>
      <c r="F5" s="6" t="s">
        <v>295</v>
      </c>
    </row>
    <row r="6" spans="1:6" x14ac:dyDescent="0.25">
      <c r="A6" s="11">
        <v>3</v>
      </c>
      <c r="B6" s="6" t="s">
        <v>308</v>
      </c>
      <c r="C6" s="6">
        <v>0</v>
      </c>
      <c r="D6" s="6">
        <v>0</v>
      </c>
      <c r="E6" s="6" t="s">
        <v>297</v>
      </c>
      <c r="F6" s="6" t="s">
        <v>295</v>
      </c>
    </row>
    <row r="7" spans="1:6" s="7" customFormat="1" x14ac:dyDescent="0.25">
      <c r="A7" s="11">
        <v>4</v>
      </c>
      <c r="B7" s="6" t="s">
        <v>308</v>
      </c>
      <c r="C7" s="6">
        <v>0</v>
      </c>
      <c r="D7" s="6">
        <v>0</v>
      </c>
      <c r="E7" s="6" t="s">
        <v>297</v>
      </c>
      <c r="F7" s="6" t="s">
        <v>295</v>
      </c>
    </row>
    <row r="8" spans="1:6" x14ac:dyDescent="0.25">
      <c r="A8" s="11">
        <v>5</v>
      </c>
      <c r="B8" s="6" t="s">
        <v>308</v>
      </c>
      <c r="C8" s="6">
        <v>0</v>
      </c>
      <c r="D8" s="6">
        <v>0</v>
      </c>
      <c r="E8" s="6" t="s">
        <v>297</v>
      </c>
      <c r="F8" s="6" t="s">
        <v>295</v>
      </c>
    </row>
    <row r="9" spans="1:6" s="7" customFormat="1" x14ac:dyDescent="0.25">
      <c r="A9" s="11">
        <v>6</v>
      </c>
      <c r="B9" s="6" t="s">
        <v>308</v>
      </c>
      <c r="C9" s="6">
        <v>0</v>
      </c>
      <c r="D9" s="6">
        <v>0</v>
      </c>
      <c r="E9" s="6" t="s">
        <v>297</v>
      </c>
      <c r="F9" s="6" t="s">
        <v>295</v>
      </c>
    </row>
    <row r="10" spans="1:6" x14ac:dyDescent="0.25">
      <c r="A10" s="11">
        <v>7</v>
      </c>
      <c r="B10" s="6" t="s">
        <v>308</v>
      </c>
      <c r="C10" s="6">
        <v>0</v>
      </c>
      <c r="D10" s="6">
        <v>0</v>
      </c>
      <c r="E10" s="6" t="s">
        <v>297</v>
      </c>
      <c r="F10" s="6" t="s">
        <v>295</v>
      </c>
    </row>
    <row r="11" spans="1:6" x14ac:dyDescent="0.25">
      <c r="A11" s="11">
        <v>8</v>
      </c>
      <c r="B11" s="6" t="s">
        <v>308</v>
      </c>
      <c r="C11" s="6">
        <v>0</v>
      </c>
      <c r="D11" s="6">
        <v>0</v>
      </c>
      <c r="E11" s="6" t="s">
        <v>297</v>
      </c>
      <c r="F11" s="6" t="s">
        <v>295</v>
      </c>
    </row>
    <row r="12" spans="1:6" s="7" customFormat="1" x14ac:dyDescent="0.25">
      <c r="A12" s="11">
        <v>9</v>
      </c>
      <c r="B12" s="6" t="s">
        <v>308</v>
      </c>
      <c r="C12" s="6">
        <v>0</v>
      </c>
      <c r="D12" s="6">
        <v>0</v>
      </c>
      <c r="E12" s="6" t="s">
        <v>297</v>
      </c>
      <c r="F12" s="6" t="s">
        <v>295</v>
      </c>
    </row>
    <row r="13" spans="1:6" x14ac:dyDescent="0.25">
      <c r="A13" s="11">
        <v>10</v>
      </c>
      <c r="B13" s="6" t="s">
        <v>308</v>
      </c>
      <c r="C13" s="6">
        <v>0</v>
      </c>
      <c r="D13" s="6">
        <v>0</v>
      </c>
      <c r="E13" s="6" t="s">
        <v>297</v>
      </c>
      <c r="F13" s="6" t="s">
        <v>295</v>
      </c>
    </row>
    <row r="14" spans="1:6" s="7" customFormat="1" x14ac:dyDescent="0.25">
      <c r="A14" s="11">
        <v>11</v>
      </c>
      <c r="B14" s="6" t="s">
        <v>308</v>
      </c>
      <c r="C14" s="6">
        <v>0</v>
      </c>
      <c r="D14" s="6">
        <v>0</v>
      </c>
      <c r="E14" s="6" t="s">
        <v>297</v>
      </c>
      <c r="F14" s="6" t="s">
        <v>295</v>
      </c>
    </row>
    <row r="15" spans="1:6" x14ac:dyDescent="0.25">
      <c r="A15" s="11">
        <v>12</v>
      </c>
      <c r="B15" s="6" t="s">
        <v>308</v>
      </c>
      <c r="C15" s="6">
        <v>0</v>
      </c>
      <c r="D15" s="6">
        <v>0</v>
      </c>
      <c r="E15" s="6" t="s">
        <v>297</v>
      </c>
      <c r="F15" s="6" t="s">
        <v>295</v>
      </c>
    </row>
    <row r="16" spans="1:6" s="7" customFormat="1" x14ac:dyDescent="0.25">
      <c r="A16" s="11">
        <v>13</v>
      </c>
      <c r="B16" s="6" t="s">
        <v>308</v>
      </c>
      <c r="C16" s="6">
        <v>0</v>
      </c>
      <c r="D16" s="6">
        <v>0</v>
      </c>
      <c r="E16" s="6" t="s">
        <v>297</v>
      </c>
      <c r="F16" s="6" t="s">
        <v>295</v>
      </c>
    </row>
    <row r="17" spans="1:6" x14ac:dyDescent="0.25">
      <c r="A17" s="11">
        <v>14</v>
      </c>
      <c r="B17" s="6" t="s">
        <v>308</v>
      </c>
      <c r="C17" s="6">
        <v>0</v>
      </c>
      <c r="D17" s="6">
        <v>0</v>
      </c>
      <c r="E17" s="6" t="s">
        <v>297</v>
      </c>
      <c r="F17" s="6" t="s">
        <v>295</v>
      </c>
    </row>
    <row r="18" spans="1:6" s="7" customFormat="1" x14ac:dyDescent="0.25">
      <c r="A18" s="11">
        <v>15</v>
      </c>
      <c r="B18" s="6" t="s">
        <v>308</v>
      </c>
      <c r="C18" s="6">
        <v>0</v>
      </c>
      <c r="D18" s="6">
        <v>0</v>
      </c>
      <c r="E18" s="6" t="s">
        <v>297</v>
      </c>
      <c r="F18" s="6" t="s">
        <v>295</v>
      </c>
    </row>
    <row r="19" spans="1:6" x14ac:dyDescent="0.25">
      <c r="A19" s="11">
        <v>16</v>
      </c>
      <c r="B19" s="6" t="s">
        <v>308</v>
      </c>
      <c r="C19" s="6">
        <v>0</v>
      </c>
      <c r="D19" s="6">
        <v>0</v>
      </c>
      <c r="E19" s="6" t="s">
        <v>297</v>
      </c>
      <c r="F19" s="6" t="s">
        <v>295</v>
      </c>
    </row>
    <row r="20" spans="1:6" s="7" customFormat="1" x14ac:dyDescent="0.25">
      <c r="A20" s="11">
        <v>17</v>
      </c>
      <c r="B20" s="6" t="s">
        <v>308</v>
      </c>
      <c r="C20" s="6">
        <v>0</v>
      </c>
      <c r="D20" s="6">
        <v>0</v>
      </c>
      <c r="E20" s="6" t="s">
        <v>297</v>
      </c>
      <c r="F20" s="6" t="s">
        <v>295</v>
      </c>
    </row>
    <row r="21" spans="1:6" x14ac:dyDescent="0.25">
      <c r="A21" s="11">
        <v>18</v>
      </c>
      <c r="B21" s="6" t="s">
        <v>308</v>
      </c>
      <c r="C21" s="6">
        <v>0</v>
      </c>
      <c r="D21" s="6">
        <v>0</v>
      </c>
      <c r="E21" s="6" t="s">
        <v>297</v>
      </c>
      <c r="F21" s="6" t="s">
        <v>295</v>
      </c>
    </row>
    <row r="22" spans="1:6" s="7" customFormat="1" x14ac:dyDescent="0.25">
      <c r="A22" s="11">
        <v>19</v>
      </c>
      <c r="B22" s="6" t="s">
        <v>308</v>
      </c>
      <c r="C22" s="6">
        <v>0</v>
      </c>
      <c r="D22" s="6">
        <v>0</v>
      </c>
      <c r="E22" s="6" t="s">
        <v>297</v>
      </c>
      <c r="F22" s="6" t="s">
        <v>295</v>
      </c>
    </row>
    <row r="23" spans="1:6" x14ac:dyDescent="0.25">
      <c r="A23" s="11">
        <v>20</v>
      </c>
      <c r="B23" s="6" t="s">
        <v>308</v>
      </c>
      <c r="C23" s="6">
        <v>0</v>
      </c>
      <c r="D23" s="6">
        <v>0</v>
      </c>
      <c r="E23" s="6" t="s">
        <v>297</v>
      </c>
      <c r="F23" s="6" t="s">
        <v>295</v>
      </c>
    </row>
    <row r="24" spans="1:6" s="7" customFormat="1" x14ac:dyDescent="0.25">
      <c r="A24" s="11">
        <v>21</v>
      </c>
      <c r="B24" s="6" t="s">
        <v>308</v>
      </c>
      <c r="C24" s="6">
        <v>0</v>
      </c>
      <c r="D24" s="6">
        <v>0</v>
      </c>
      <c r="E24" s="6" t="s">
        <v>297</v>
      </c>
      <c r="F24" s="6" t="s">
        <v>295</v>
      </c>
    </row>
    <row r="25" spans="1:6" x14ac:dyDescent="0.25">
      <c r="A25" s="11">
        <v>22</v>
      </c>
      <c r="B25" s="6" t="s">
        <v>308</v>
      </c>
      <c r="C25" s="6">
        <v>0</v>
      </c>
      <c r="D25" s="6">
        <v>0</v>
      </c>
      <c r="E25" s="6" t="s">
        <v>297</v>
      </c>
      <c r="F25" s="6" t="s">
        <v>295</v>
      </c>
    </row>
    <row r="26" spans="1:6" s="7" customFormat="1" x14ac:dyDescent="0.25">
      <c r="A26" s="11">
        <v>23</v>
      </c>
      <c r="B26" s="6" t="s">
        <v>308</v>
      </c>
      <c r="C26" s="6">
        <v>0</v>
      </c>
      <c r="D26" s="6">
        <v>0</v>
      </c>
      <c r="E26" s="6" t="s">
        <v>297</v>
      </c>
      <c r="F26" s="6" t="s">
        <v>295</v>
      </c>
    </row>
    <row r="27" spans="1:6" x14ac:dyDescent="0.25">
      <c r="A27" s="11">
        <v>24</v>
      </c>
      <c r="B27" s="6" t="s">
        <v>308</v>
      </c>
      <c r="C27" s="6">
        <v>0</v>
      </c>
      <c r="D27" s="6">
        <v>0</v>
      </c>
      <c r="E27" s="6" t="s">
        <v>297</v>
      </c>
      <c r="F27" s="6" t="s">
        <v>295</v>
      </c>
    </row>
    <row r="28" spans="1:6" s="7" customFormat="1" x14ac:dyDescent="0.25">
      <c r="A28" s="11">
        <v>25</v>
      </c>
      <c r="B28" s="6" t="s">
        <v>308</v>
      </c>
      <c r="C28" s="6">
        <v>0</v>
      </c>
      <c r="D28" s="6">
        <v>0</v>
      </c>
      <c r="E28" s="6" t="s">
        <v>297</v>
      </c>
      <c r="F28" s="6" t="s">
        <v>295</v>
      </c>
    </row>
    <row r="29" spans="1:6" x14ac:dyDescent="0.25">
      <c r="A29" s="11">
        <v>26</v>
      </c>
      <c r="B29" s="6" t="s">
        <v>308</v>
      </c>
      <c r="C29" s="6">
        <v>0</v>
      </c>
      <c r="D29" s="6">
        <v>0</v>
      </c>
      <c r="E29" s="6" t="s">
        <v>297</v>
      </c>
      <c r="F29" s="6" t="s">
        <v>295</v>
      </c>
    </row>
    <row r="30" spans="1:6" x14ac:dyDescent="0.25">
      <c r="A30" s="16">
        <v>27</v>
      </c>
      <c r="B30" s="6" t="s">
        <v>308</v>
      </c>
      <c r="C30" s="6">
        <v>0</v>
      </c>
      <c r="D30" s="6">
        <v>0</v>
      </c>
      <c r="E30" s="6" t="s">
        <v>297</v>
      </c>
      <c r="F30" s="6" t="s">
        <v>295</v>
      </c>
    </row>
    <row r="31" spans="1:6" x14ac:dyDescent="0.25">
      <c r="A31" s="16">
        <v>28</v>
      </c>
      <c r="B31" s="6" t="s">
        <v>308</v>
      </c>
      <c r="C31" s="6">
        <v>0</v>
      </c>
      <c r="D31" s="6">
        <v>0</v>
      </c>
      <c r="E31" s="6" t="s">
        <v>297</v>
      </c>
      <c r="F31" s="6" t="s">
        <v>295</v>
      </c>
    </row>
    <row r="32" spans="1:6" x14ac:dyDescent="0.25">
      <c r="A32" s="16">
        <v>29</v>
      </c>
      <c r="B32" s="6" t="s">
        <v>308</v>
      </c>
      <c r="C32" s="6">
        <v>0</v>
      </c>
      <c r="D32" s="6">
        <v>0</v>
      </c>
      <c r="E32" s="6" t="s">
        <v>297</v>
      </c>
      <c r="F32" s="6" t="s">
        <v>295</v>
      </c>
    </row>
    <row r="33" spans="1:6" x14ac:dyDescent="0.25">
      <c r="A33" s="16">
        <v>30</v>
      </c>
      <c r="B33" s="6" t="s">
        <v>308</v>
      </c>
      <c r="C33" s="6">
        <v>0</v>
      </c>
      <c r="D33" s="6">
        <v>0</v>
      </c>
      <c r="E33" s="6" t="s">
        <v>297</v>
      </c>
      <c r="F33" s="6" t="s">
        <v>295</v>
      </c>
    </row>
    <row r="34" spans="1:6" x14ac:dyDescent="0.25">
      <c r="A34" s="16">
        <v>31</v>
      </c>
      <c r="B34" s="6" t="s">
        <v>308</v>
      </c>
      <c r="C34" s="6">
        <v>0</v>
      </c>
      <c r="D34" s="6">
        <v>0</v>
      </c>
      <c r="E34" s="6" t="s">
        <v>297</v>
      </c>
      <c r="F34" s="6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"/>
  <sheetViews>
    <sheetView topLeftCell="A35" workbookViewId="0">
      <selection activeCell="F55" sqref="F55:F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330</v>
      </c>
      <c r="C4">
        <v>0</v>
      </c>
      <c r="D4">
        <v>0</v>
      </c>
      <c r="E4" t="s">
        <v>297</v>
      </c>
      <c r="F4" t="s">
        <v>295</v>
      </c>
    </row>
    <row r="5" spans="1:6" s="12" customFormat="1" x14ac:dyDescent="0.25">
      <c r="A5" s="12">
        <v>1</v>
      </c>
      <c r="B5" s="16" t="s">
        <v>330</v>
      </c>
      <c r="C5" s="16">
        <v>0</v>
      </c>
      <c r="D5" s="16">
        <v>0</v>
      </c>
      <c r="E5" s="13" t="s">
        <v>297</v>
      </c>
      <c r="F5" s="12" t="s">
        <v>295</v>
      </c>
    </row>
    <row r="6" spans="1:6" x14ac:dyDescent="0.25">
      <c r="A6">
        <v>2</v>
      </c>
      <c r="B6" s="16" t="s">
        <v>330</v>
      </c>
      <c r="C6" s="16">
        <v>0</v>
      </c>
      <c r="D6" s="16">
        <v>0</v>
      </c>
      <c r="E6" s="13" t="s">
        <v>297</v>
      </c>
      <c r="F6" s="12" t="s">
        <v>295</v>
      </c>
    </row>
    <row r="7" spans="1:6" s="13" customFormat="1" x14ac:dyDescent="0.25">
      <c r="A7" s="13">
        <v>2</v>
      </c>
      <c r="B7" s="16" t="s">
        <v>330</v>
      </c>
      <c r="C7" s="16">
        <v>0</v>
      </c>
      <c r="D7" s="16">
        <v>0</v>
      </c>
      <c r="E7" s="13" t="s">
        <v>297</v>
      </c>
    </row>
    <row r="8" spans="1:6" x14ac:dyDescent="0.25">
      <c r="A8">
        <v>3</v>
      </c>
      <c r="B8" s="16" t="s">
        <v>330</v>
      </c>
      <c r="C8" s="16">
        <v>0</v>
      </c>
      <c r="D8" s="16">
        <v>0</v>
      </c>
      <c r="E8" s="13" t="s">
        <v>297</v>
      </c>
      <c r="F8" s="12" t="s">
        <v>295</v>
      </c>
    </row>
    <row r="9" spans="1:6" s="13" customFormat="1" x14ac:dyDescent="0.25">
      <c r="A9" s="13">
        <v>3</v>
      </c>
      <c r="B9" s="16" t="s">
        <v>330</v>
      </c>
      <c r="C9" s="16">
        <v>0</v>
      </c>
      <c r="D9" s="16">
        <v>0</v>
      </c>
      <c r="E9" s="13" t="s">
        <v>297</v>
      </c>
    </row>
    <row r="10" spans="1:6" x14ac:dyDescent="0.25">
      <c r="A10">
        <v>4</v>
      </c>
      <c r="B10" s="16" t="s">
        <v>330</v>
      </c>
      <c r="C10" s="16">
        <v>0</v>
      </c>
      <c r="D10" s="16">
        <v>0</v>
      </c>
      <c r="E10" s="13" t="s">
        <v>297</v>
      </c>
      <c r="F10" s="12" t="s">
        <v>295</v>
      </c>
    </row>
    <row r="11" spans="1:6" s="12" customFormat="1" x14ac:dyDescent="0.25">
      <c r="A11" s="12">
        <v>4</v>
      </c>
      <c r="B11" s="16" t="s">
        <v>330</v>
      </c>
      <c r="C11" s="16">
        <v>0</v>
      </c>
      <c r="D11" s="16">
        <v>0</v>
      </c>
      <c r="E11" s="13" t="s">
        <v>297</v>
      </c>
      <c r="F11" s="12" t="s">
        <v>295</v>
      </c>
    </row>
    <row r="12" spans="1:6" x14ac:dyDescent="0.25">
      <c r="A12">
        <v>5</v>
      </c>
      <c r="B12" s="16" t="s">
        <v>330</v>
      </c>
      <c r="C12" s="16">
        <v>0</v>
      </c>
      <c r="D12" s="16">
        <v>0</v>
      </c>
      <c r="E12" s="13" t="s">
        <v>297</v>
      </c>
      <c r="F12" s="12" t="s">
        <v>295</v>
      </c>
    </row>
    <row r="13" spans="1:6" s="12" customFormat="1" x14ac:dyDescent="0.25">
      <c r="A13" s="12">
        <v>5</v>
      </c>
      <c r="B13" s="16" t="s">
        <v>330</v>
      </c>
      <c r="C13" s="16">
        <v>0</v>
      </c>
      <c r="D13" s="16">
        <v>0</v>
      </c>
      <c r="E13" s="13" t="s">
        <v>297</v>
      </c>
      <c r="F13" s="12" t="s">
        <v>295</v>
      </c>
    </row>
    <row r="14" spans="1:6" x14ac:dyDescent="0.25">
      <c r="A14">
        <v>6</v>
      </c>
      <c r="B14" s="16" t="s">
        <v>330</v>
      </c>
      <c r="C14" s="16">
        <v>0</v>
      </c>
      <c r="D14" s="16">
        <v>0</v>
      </c>
      <c r="E14" s="13" t="s">
        <v>297</v>
      </c>
      <c r="F14" s="12" t="s">
        <v>295</v>
      </c>
    </row>
    <row r="15" spans="1:6" s="12" customFormat="1" x14ac:dyDescent="0.25">
      <c r="A15" s="12">
        <v>6</v>
      </c>
      <c r="B15" s="16" t="s">
        <v>330</v>
      </c>
      <c r="C15" s="16">
        <v>0</v>
      </c>
      <c r="D15" s="16">
        <v>0</v>
      </c>
      <c r="E15" s="13" t="s">
        <v>297</v>
      </c>
      <c r="F15" s="12" t="s">
        <v>295</v>
      </c>
    </row>
    <row r="16" spans="1:6" x14ac:dyDescent="0.25">
      <c r="A16">
        <v>7</v>
      </c>
      <c r="B16" s="16" t="s">
        <v>330</v>
      </c>
      <c r="C16" s="16">
        <v>0</v>
      </c>
      <c r="D16" s="16">
        <v>0</v>
      </c>
      <c r="E16" s="13" t="s">
        <v>297</v>
      </c>
      <c r="F16" s="12" t="s">
        <v>295</v>
      </c>
    </row>
    <row r="17" spans="1:6" s="12" customFormat="1" x14ac:dyDescent="0.25">
      <c r="A17" s="12">
        <v>7</v>
      </c>
      <c r="B17" s="16" t="s">
        <v>330</v>
      </c>
      <c r="C17" s="16">
        <v>0</v>
      </c>
      <c r="D17" s="16">
        <v>0</v>
      </c>
      <c r="E17" s="13" t="s">
        <v>297</v>
      </c>
      <c r="F17" s="12" t="s">
        <v>295</v>
      </c>
    </row>
    <row r="18" spans="1:6" x14ac:dyDescent="0.25">
      <c r="A18">
        <v>8</v>
      </c>
      <c r="B18" s="16" t="s">
        <v>330</v>
      </c>
      <c r="C18" s="16">
        <v>0</v>
      </c>
      <c r="D18" s="16">
        <v>0</v>
      </c>
      <c r="E18" s="13" t="s">
        <v>297</v>
      </c>
      <c r="F18" s="12" t="s">
        <v>295</v>
      </c>
    </row>
    <row r="19" spans="1:6" s="12" customFormat="1" x14ac:dyDescent="0.25">
      <c r="A19" s="12">
        <v>8</v>
      </c>
      <c r="B19" s="16" t="s">
        <v>330</v>
      </c>
      <c r="C19" s="16">
        <v>0</v>
      </c>
      <c r="D19" s="16">
        <v>0</v>
      </c>
      <c r="E19" s="13" t="s">
        <v>297</v>
      </c>
      <c r="F19" s="12" t="s">
        <v>295</v>
      </c>
    </row>
    <row r="20" spans="1:6" x14ac:dyDescent="0.25">
      <c r="A20">
        <v>9</v>
      </c>
      <c r="B20" s="16" t="s">
        <v>330</v>
      </c>
      <c r="C20" s="16">
        <v>0</v>
      </c>
      <c r="D20" s="16">
        <v>0</v>
      </c>
      <c r="E20" s="12" t="s">
        <v>297</v>
      </c>
      <c r="F20" s="12" t="s">
        <v>295</v>
      </c>
    </row>
    <row r="21" spans="1:6" s="12" customFormat="1" x14ac:dyDescent="0.25">
      <c r="A21" s="12">
        <v>9</v>
      </c>
      <c r="B21" s="16" t="s">
        <v>330</v>
      </c>
      <c r="C21" s="16">
        <v>0</v>
      </c>
      <c r="D21" s="16">
        <v>0</v>
      </c>
      <c r="E21" s="12" t="s">
        <v>297</v>
      </c>
      <c r="F21" s="12" t="s">
        <v>295</v>
      </c>
    </row>
    <row r="22" spans="1:6" x14ac:dyDescent="0.25">
      <c r="A22">
        <v>10</v>
      </c>
      <c r="B22" s="16" t="s">
        <v>330</v>
      </c>
      <c r="C22" s="16">
        <v>0</v>
      </c>
      <c r="D22" s="16">
        <v>0</v>
      </c>
      <c r="E22" s="12" t="s">
        <v>297</v>
      </c>
      <c r="F22" s="12" t="s">
        <v>295</v>
      </c>
    </row>
    <row r="23" spans="1:6" s="12" customFormat="1" x14ac:dyDescent="0.25">
      <c r="A23" s="12">
        <v>10</v>
      </c>
      <c r="B23" s="16" t="s">
        <v>330</v>
      </c>
      <c r="C23" s="16">
        <v>0</v>
      </c>
      <c r="D23" s="16">
        <v>0</v>
      </c>
      <c r="E23" s="12" t="s">
        <v>297</v>
      </c>
      <c r="F23" s="12" t="s">
        <v>295</v>
      </c>
    </row>
    <row r="24" spans="1:6" x14ac:dyDescent="0.25">
      <c r="A24">
        <v>11</v>
      </c>
      <c r="B24" s="16" t="s">
        <v>330</v>
      </c>
      <c r="C24" s="16">
        <v>0</v>
      </c>
      <c r="D24" s="16">
        <v>0</v>
      </c>
      <c r="E24" s="12" t="s">
        <v>297</v>
      </c>
      <c r="F24" s="12" t="s">
        <v>295</v>
      </c>
    </row>
    <row r="25" spans="1:6" s="12" customFormat="1" x14ac:dyDescent="0.25">
      <c r="A25" s="12">
        <v>11</v>
      </c>
      <c r="B25" s="16" t="s">
        <v>330</v>
      </c>
      <c r="C25" s="16">
        <v>0</v>
      </c>
      <c r="D25" s="16">
        <v>0</v>
      </c>
      <c r="E25" s="12" t="s">
        <v>297</v>
      </c>
      <c r="F25" s="12" t="s">
        <v>295</v>
      </c>
    </row>
    <row r="26" spans="1:6" x14ac:dyDescent="0.25">
      <c r="A26">
        <v>12</v>
      </c>
      <c r="B26" s="16" t="s">
        <v>330</v>
      </c>
      <c r="C26" s="16">
        <v>0</v>
      </c>
      <c r="D26" s="16">
        <v>0</v>
      </c>
      <c r="E26" s="12" t="s">
        <v>297</v>
      </c>
      <c r="F26" s="12" t="s">
        <v>295</v>
      </c>
    </row>
    <row r="27" spans="1:6" s="12" customFormat="1" x14ac:dyDescent="0.25">
      <c r="A27" s="12">
        <v>12</v>
      </c>
      <c r="B27" s="16" t="s">
        <v>330</v>
      </c>
      <c r="C27" s="16">
        <v>0</v>
      </c>
      <c r="D27" s="16">
        <v>0</v>
      </c>
      <c r="E27" s="12" t="s">
        <v>297</v>
      </c>
      <c r="F27" s="12" t="s">
        <v>295</v>
      </c>
    </row>
    <row r="28" spans="1:6" x14ac:dyDescent="0.25">
      <c r="A28">
        <v>13</v>
      </c>
      <c r="B28" s="16" t="s">
        <v>330</v>
      </c>
      <c r="C28" s="16">
        <v>0</v>
      </c>
      <c r="D28" s="16">
        <v>0</v>
      </c>
      <c r="E28" s="12" t="s">
        <v>297</v>
      </c>
      <c r="F28" s="12" t="s">
        <v>295</v>
      </c>
    </row>
    <row r="29" spans="1:6" s="12" customFormat="1" x14ac:dyDescent="0.25">
      <c r="A29" s="12">
        <v>13</v>
      </c>
      <c r="B29" s="16" t="s">
        <v>330</v>
      </c>
      <c r="C29" s="16">
        <v>0</v>
      </c>
      <c r="D29" s="16">
        <v>0</v>
      </c>
      <c r="E29" s="12" t="s">
        <v>297</v>
      </c>
      <c r="F29" s="12" t="s">
        <v>295</v>
      </c>
    </row>
    <row r="30" spans="1:6" x14ac:dyDescent="0.25">
      <c r="A30">
        <v>14</v>
      </c>
      <c r="B30" s="16" t="s">
        <v>330</v>
      </c>
      <c r="C30" s="16">
        <v>0</v>
      </c>
      <c r="D30" s="16">
        <v>0</v>
      </c>
      <c r="E30" s="12" t="s">
        <v>297</v>
      </c>
      <c r="F30" s="12" t="s">
        <v>295</v>
      </c>
    </row>
    <row r="31" spans="1:6" s="12" customFormat="1" x14ac:dyDescent="0.25">
      <c r="A31" s="12">
        <v>14</v>
      </c>
      <c r="B31" s="16" t="s">
        <v>330</v>
      </c>
      <c r="C31" s="16">
        <v>0</v>
      </c>
      <c r="D31" s="16">
        <v>0</v>
      </c>
      <c r="E31" s="12" t="s">
        <v>297</v>
      </c>
      <c r="F31" s="12" t="s">
        <v>295</v>
      </c>
    </row>
    <row r="32" spans="1:6" x14ac:dyDescent="0.25">
      <c r="A32">
        <v>15</v>
      </c>
      <c r="B32" s="16" t="s">
        <v>330</v>
      </c>
      <c r="C32" s="16">
        <v>0</v>
      </c>
      <c r="D32" s="16">
        <v>0</v>
      </c>
      <c r="E32" s="12" t="s">
        <v>297</v>
      </c>
      <c r="F32" s="12" t="s">
        <v>295</v>
      </c>
    </row>
    <row r="33" spans="1:6" s="12" customFormat="1" x14ac:dyDescent="0.25">
      <c r="A33" s="12">
        <v>15</v>
      </c>
      <c r="B33" s="16" t="s">
        <v>330</v>
      </c>
      <c r="C33" s="16">
        <v>0</v>
      </c>
      <c r="D33" s="16">
        <v>0</v>
      </c>
      <c r="E33" s="12" t="s">
        <v>297</v>
      </c>
      <c r="F33" s="12" t="s">
        <v>295</v>
      </c>
    </row>
    <row r="34" spans="1:6" x14ac:dyDescent="0.25">
      <c r="A34">
        <v>16</v>
      </c>
      <c r="B34" s="16" t="s">
        <v>330</v>
      </c>
      <c r="C34" s="16">
        <v>0</v>
      </c>
      <c r="D34" s="16">
        <v>0</v>
      </c>
      <c r="E34" s="12" t="s">
        <v>297</v>
      </c>
      <c r="F34" s="12" t="s">
        <v>295</v>
      </c>
    </row>
    <row r="35" spans="1:6" s="12" customFormat="1" x14ac:dyDescent="0.25">
      <c r="A35" s="12">
        <v>16</v>
      </c>
      <c r="B35" s="16" t="s">
        <v>330</v>
      </c>
      <c r="C35" s="16">
        <v>0</v>
      </c>
      <c r="D35" s="16">
        <v>0</v>
      </c>
      <c r="E35" s="12" t="s">
        <v>297</v>
      </c>
      <c r="F35" s="12" t="s">
        <v>295</v>
      </c>
    </row>
    <row r="36" spans="1:6" x14ac:dyDescent="0.25">
      <c r="A36">
        <v>17</v>
      </c>
      <c r="B36" s="16" t="s">
        <v>330</v>
      </c>
      <c r="C36" s="16">
        <v>0</v>
      </c>
      <c r="D36" s="16">
        <v>0</v>
      </c>
      <c r="E36" s="12" t="s">
        <v>297</v>
      </c>
      <c r="F36" s="12" t="s">
        <v>295</v>
      </c>
    </row>
    <row r="37" spans="1:6" s="12" customFormat="1" x14ac:dyDescent="0.25">
      <c r="A37" s="12">
        <v>17</v>
      </c>
      <c r="B37" s="16" t="s">
        <v>330</v>
      </c>
      <c r="C37" s="16">
        <v>0</v>
      </c>
      <c r="D37" s="16">
        <v>0</v>
      </c>
      <c r="E37" s="12" t="s">
        <v>297</v>
      </c>
      <c r="F37" s="12" t="s">
        <v>295</v>
      </c>
    </row>
    <row r="38" spans="1:6" x14ac:dyDescent="0.25">
      <c r="A38">
        <v>18</v>
      </c>
      <c r="B38" s="16" t="s">
        <v>330</v>
      </c>
      <c r="C38" s="16">
        <v>0</v>
      </c>
      <c r="D38" s="16">
        <v>0</v>
      </c>
      <c r="E38" s="12" t="s">
        <v>297</v>
      </c>
      <c r="F38" s="12" t="s">
        <v>295</v>
      </c>
    </row>
    <row r="39" spans="1:6" s="12" customFormat="1" x14ac:dyDescent="0.25">
      <c r="A39" s="12">
        <v>18</v>
      </c>
      <c r="B39" s="16" t="s">
        <v>330</v>
      </c>
      <c r="C39" s="16">
        <v>0</v>
      </c>
      <c r="D39" s="16">
        <v>0</v>
      </c>
      <c r="E39" s="12" t="s">
        <v>297</v>
      </c>
      <c r="F39" s="12" t="s">
        <v>295</v>
      </c>
    </row>
    <row r="40" spans="1:6" x14ac:dyDescent="0.25">
      <c r="A40">
        <v>19</v>
      </c>
      <c r="B40" s="16" t="s">
        <v>330</v>
      </c>
      <c r="C40" s="16">
        <v>0</v>
      </c>
      <c r="D40" s="16">
        <v>0</v>
      </c>
      <c r="E40" s="12" t="s">
        <v>297</v>
      </c>
      <c r="F40" s="12" t="s">
        <v>295</v>
      </c>
    </row>
    <row r="41" spans="1:6" s="12" customFormat="1" x14ac:dyDescent="0.25">
      <c r="A41" s="12">
        <v>19</v>
      </c>
      <c r="B41" s="16" t="s">
        <v>330</v>
      </c>
      <c r="C41" s="16">
        <v>0</v>
      </c>
      <c r="D41" s="16">
        <v>0</v>
      </c>
      <c r="E41" s="12" t="s">
        <v>297</v>
      </c>
      <c r="F41" s="12" t="s">
        <v>295</v>
      </c>
    </row>
    <row r="42" spans="1:6" x14ac:dyDescent="0.25">
      <c r="A42">
        <v>20</v>
      </c>
      <c r="B42" s="16" t="s">
        <v>330</v>
      </c>
      <c r="C42" s="16">
        <v>0</v>
      </c>
      <c r="D42" s="16">
        <v>0</v>
      </c>
      <c r="E42" s="12" t="s">
        <v>297</v>
      </c>
      <c r="F42" s="12" t="s">
        <v>295</v>
      </c>
    </row>
    <row r="43" spans="1:6" s="12" customFormat="1" x14ac:dyDescent="0.25">
      <c r="A43" s="12">
        <v>20</v>
      </c>
      <c r="B43" s="16" t="s">
        <v>330</v>
      </c>
      <c r="C43" s="16">
        <v>0</v>
      </c>
      <c r="D43" s="16">
        <v>0</v>
      </c>
      <c r="E43" s="13" t="s">
        <v>297</v>
      </c>
      <c r="F43" s="12" t="s">
        <v>295</v>
      </c>
    </row>
    <row r="44" spans="1:6" x14ac:dyDescent="0.25">
      <c r="A44">
        <v>21</v>
      </c>
      <c r="B44" s="16" t="s">
        <v>330</v>
      </c>
      <c r="C44" s="16">
        <v>0</v>
      </c>
      <c r="D44" s="16">
        <v>0</v>
      </c>
      <c r="E44" s="13" t="s">
        <v>297</v>
      </c>
      <c r="F44" s="12" t="s">
        <v>295</v>
      </c>
    </row>
    <row r="45" spans="1:6" s="12" customFormat="1" x14ac:dyDescent="0.25">
      <c r="A45" s="12">
        <v>21</v>
      </c>
      <c r="B45" s="16" t="s">
        <v>330</v>
      </c>
      <c r="C45" s="16">
        <v>0</v>
      </c>
      <c r="D45" s="16">
        <v>0</v>
      </c>
      <c r="E45" s="13" t="s">
        <v>297</v>
      </c>
      <c r="F45" s="12" t="s">
        <v>295</v>
      </c>
    </row>
    <row r="46" spans="1:6" x14ac:dyDescent="0.25">
      <c r="A46">
        <v>22</v>
      </c>
      <c r="B46" s="16" t="s">
        <v>330</v>
      </c>
      <c r="C46" s="16">
        <v>0</v>
      </c>
      <c r="D46" s="16">
        <v>0</v>
      </c>
      <c r="E46" s="13" t="s">
        <v>297</v>
      </c>
      <c r="F46" s="12" t="s">
        <v>295</v>
      </c>
    </row>
    <row r="47" spans="1:6" s="12" customFormat="1" x14ac:dyDescent="0.25">
      <c r="A47" s="12">
        <v>22</v>
      </c>
      <c r="B47" s="16" t="s">
        <v>330</v>
      </c>
      <c r="C47" s="16">
        <v>0</v>
      </c>
      <c r="D47" s="16">
        <v>0</v>
      </c>
      <c r="E47" s="13" t="s">
        <v>297</v>
      </c>
      <c r="F47" s="13" t="s">
        <v>295</v>
      </c>
    </row>
    <row r="48" spans="1:6" x14ac:dyDescent="0.25">
      <c r="A48">
        <v>23</v>
      </c>
      <c r="B48" s="16" t="s">
        <v>330</v>
      </c>
      <c r="C48" s="16">
        <v>0</v>
      </c>
      <c r="D48" s="16">
        <v>0</v>
      </c>
      <c r="E48" s="13" t="s">
        <v>297</v>
      </c>
      <c r="F48" s="13" t="s">
        <v>295</v>
      </c>
    </row>
    <row r="49" spans="1:6" s="12" customFormat="1" x14ac:dyDescent="0.25">
      <c r="A49" s="12">
        <v>23</v>
      </c>
      <c r="B49" s="16" t="s">
        <v>330</v>
      </c>
      <c r="C49" s="16">
        <v>0</v>
      </c>
      <c r="D49" s="16">
        <v>0</v>
      </c>
      <c r="E49" s="13" t="s">
        <v>297</v>
      </c>
      <c r="F49" s="13" t="s">
        <v>295</v>
      </c>
    </row>
    <row r="50" spans="1:6" x14ac:dyDescent="0.25">
      <c r="A50">
        <v>24</v>
      </c>
      <c r="B50" s="16" t="s">
        <v>330</v>
      </c>
      <c r="C50" s="16">
        <v>0</v>
      </c>
      <c r="D50" s="16">
        <v>0</v>
      </c>
      <c r="E50" s="13" t="s">
        <v>297</v>
      </c>
      <c r="F50" s="13" t="s">
        <v>295</v>
      </c>
    </row>
    <row r="51" spans="1:6" s="12" customFormat="1" x14ac:dyDescent="0.25">
      <c r="A51" s="12">
        <v>24</v>
      </c>
      <c r="B51" s="16" t="s">
        <v>330</v>
      </c>
      <c r="C51" s="16">
        <v>0</v>
      </c>
      <c r="D51" s="16">
        <v>0</v>
      </c>
      <c r="E51" s="13" t="s">
        <v>297</v>
      </c>
      <c r="F51" s="13" t="s">
        <v>295</v>
      </c>
    </row>
    <row r="52" spans="1:6" x14ac:dyDescent="0.25">
      <c r="A52">
        <v>25</v>
      </c>
      <c r="B52" s="16" t="s">
        <v>330</v>
      </c>
      <c r="C52" s="16">
        <v>0</v>
      </c>
      <c r="D52" s="16">
        <v>0</v>
      </c>
      <c r="E52" s="13" t="s">
        <v>297</v>
      </c>
      <c r="F52" s="13" t="s">
        <v>295</v>
      </c>
    </row>
    <row r="53" spans="1:6" s="12" customFormat="1" x14ac:dyDescent="0.25">
      <c r="A53" s="12">
        <v>25</v>
      </c>
      <c r="B53" s="16" t="s">
        <v>330</v>
      </c>
      <c r="C53" s="16">
        <v>0</v>
      </c>
      <c r="D53" s="16">
        <v>0</v>
      </c>
      <c r="E53" s="13" t="s">
        <v>297</v>
      </c>
      <c r="F53" s="13" t="s">
        <v>295</v>
      </c>
    </row>
    <row r="54" spans="1:6" x14ac:dyDescent="0.25">
      <c r="A54">
        <v>26</v>
      </c>
      <c r="B54" s="16" t="s">
        <v>330</v>
      </c>
      <c r="C54" s="16">
        <v>0</v>
      </c>
      <c r="D54" s="16">
        <v>0</v>
      </c>
      <c r="E54" s="13" t="s">
        <v>297</v>
      </c>
      <c r="F54" s="13" t="s">
        <v>295</v>
      </c>
    </row>
    <row r="55" spans="1:6" x14ac:dyDescent="0.25">
      <c r="A55">
        <v>26</v>
      </c>
      <c r="B55" s="16" t="s">
        <v>330</v>
      </c>
      <c r="C55" s="16">
        <v>0</v>
      </c>
      <c r="D55" s="16">
        <v>0</v>
      </c>
      <c r="E55" s="13" t="s">
        <v>297</v>
      </c>
      <c r="F55" s="13" t="s">
        <v>295</v>
      </c>
    </row>
    <row r="56" spans="1:6" x14ac:dyDescent="0.25">
      <c r="A56" s="16">
        <v>27</v>
      </c>
      <c r="B56" s="16" t="s">
        <v>330</v>
      </c>
      <c r="C56" s="16">
        <v>0</v>
      </c>
      <c r="D56" s="16">
        <v>0</v>
      </c>
      <c r="E56" s="16" t="s">
        <v>297</v>
      </c>
      <c r="F56" s="16" t="s">
        <v>295</v>
      </c>
    </row>
    <row r="57" spans="1:6" x14ac:dyDescent="0.25">
      <c r="A57" s="16">
        <v>28</v>
      </c>
      <c r="B57" s="16" t="s">
        <v>330</v>
      </c>
      <c r="C57" s="16">
        <v>0</v>
      </c>
      <c r="D57" s="16">
        <v>0</v>
      </c>
      <c r="E57" s="16" t="s">
        <v>297</v>
      </c>
      <c r="F57" s="16" t="s">
        <v>295</v>
      </c>
    </row>
    <row r="58" spans="1:6" x14ac:dyDescent="0.25">
      <c r="A58" s="16">
        <v>29</v>
      </c>
      <c r="B58" s="16" t="s">
        <v>330</v>
      </c>
      <c r="C58" s="16">
        <v>0</v>
      </c>
      <c r="D58" s="16">
        <v>0</v>
      </c>
      <c r="E58" s="16" t="s">
        <v>297</v>
      </c>
      <c r="F58" s="16" t="s">
        <v>295</v>
      </c>
    </row>
    <row r="59" spans="1:6" x14ac:dyDescent="0.25">
      <c r="A59" s="16">
        <v>30</v>
      </c>
      <c r="B59" s="16" t="s">
        <v>330</v>
      </c>
      <c r="C59" s="16">
        <v>0</v>
      </c>
      <c r="D59" s="16">
        <v>0</v>
      </c>
      <c r="E59" s="16" t="s">
        <v>297</v>
      </c>
      <c r="F59" s="16" t="s">
        <v>295</v>
      </c>
    </row>
    <row r="60" spans="1:6" x14ac:dyDescent="0.25">
      <c r="A60" s="16">
        <v>31</v>
      </c>
      <c r="B60" s="16" t="s">
        <v>330</v>
      </c>
      <c r="C60" s="16">
        <v>0</v>
      </c>
      <c r="D60" s="16">
        <v>0</v>
      </c>
      <c r="E60" s="16" t="s">
        <v>297</v>
      </c>
      <c r="F60" s="16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"/>
  <sheetViews>
    <sheetView topLeftCell="A9" workbookViewId="0">
      <selection activeCell="H23" sqref="H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296</v>
      </c>
      <c r="C4" t="s">
        <v>295</v>
      </c>
    </row>
    <row r="5" spans="1:3" x14ac:dyDescent="0.25">
      <c r="A5" s="16">
        <v>2</v>
      </c>
      <c r="B5" s="8" t="s">
        <v>296</v>
      </c>
      <c r="C5" s="16" t="s">
        <v>295</v>
      </c>
    </row>
    <row r="6" spans="1:3" x14ac:dyDescent="0.25">
      <c r="A6" s="16">
        <v>3</v>
      </c>
      <c r="B6" s="8" t="s">
        <v>296</v>
      </c>
      <c r="C6" s="16" t="s">
        <v>295</v>
      </c>
    </row>
    <row r="7" spans="1:3" x14ac:dyDescent="0.25">
      <c r="A7" s="16">
        <v>4</v>
      </c>
      <c r="B7" s="8" t="s">
        <v>296</v>
      </c>
      <c r="C7" s="16" t="s">
        <v>295</v>
      </c>
    </row>
    <row r="8" spans="1:3" x14ac:dyDescent="0.25">
      <c r="A8" s="16">
        <v>5</v>
      </c>
      <c r="B8" s="8" t="s">
        <v>296</v>
      </c>
      <c r="C8" s="16" t="s">
        <v>295</v>
      </c>
    </row>
    <row r="9" spans="1:3" x14ac:dyDescent="0.25">
      <c r="A9" s="16">
        <v>6</v>
      </c>
      <c r="B9" s="8" t="s">
        <v>296</v>
      </c>
      <c r="C9" s="16" t="s">
        <v>295</v>
      </c>
    </row>
    <row r="10" spans="1:3" x14ac:dyDescent="0.25">
      <c r="A10" s="16">
        <v>7</v>
      </c>
      <c r="B10" s="8" t="s">
        <v>296</v>
      </c>
      <c r="C10" s="16" t="s">
        <v>295</v>
      </c>
    </row>
    <row r="11" spans="1:3" x14ac:dyDescent="0.25">
      <c r="A11" s="16">
        <v>8</v>
      </c>
      <c r="B11" s="8" t="s">
        <v>296</v>
      </c>
      <c r="C11" s="16" t="s">
        <v>295</v>
      </c>
    </row>
    <row r="12" spans="1:3" x14ac:dyDescent="0.25">
      <c r="A12" s="16">
        <v>9</v>
      </c>
      <c r="B12" s="8" t="s">
        <v>296</v>
      </c>
      <c r="C12" s="16" t="s">
        <v>295</v>
      </c>
    </row>
    <row r="13" spans="1:3" x14ac:dyDescent="0.25">
      <c r="A13" s="16">
        <v>10</v>
      </c>
      <c r="B13" s="8" t="s">
        <v>296</v>
      </c>
      <c r="C13" s="16" t="s">
        <v>295</v>
      </c>
    </row>
    <row r="14" spans="1:3" x14ac:dyDescent="0.25">
      <c r="A14" s="16">
        <v>11</v>
      </c>
      <c r="B14" s="8" t="s">
        <v>296</v>
      </c>
      <c r="C14" s="16" t="s">
        <v>295</v>
      </c>
    </row>
    <row r="15" spans="1:3" x14ac:dyDescent="0.25">
      <c r="A15" s="16">
        <v>12</v>
      </c>
      <c r="B15" s="8" t="s">
        <v>296</v>
      </c>
      <c r="C15" s="16" t="s">
        <v>295</v>
      </c>
    </row>
    <row r="16" spans="1:3" x14ac:dyDescent="0.25">
      <c r="A16" s="16">
        <v>13</v>
      </c>
      <c r="B16" s="8" t="s">
        <v>296</v>
      </c>
      <c r="C16" s="16" t="s">
        <v>295</v>
      </c>
    </row>
    <row r="17" spans="1:3" x14ac:dyDescent="0.25">
      <c r="A17" s="16">
        <v>14</v>
      </c>
      <c r="B17" s="8" t="s">
        <v>296</v>
      </c>
      <c r="C17" s="16" t="s">
        <v>295</v>
      </c>
    </row>
    <row r="18" spans="1:3" x14ac:dyDescent="0.25">
      <c r="A18" s="16">
        <v>15</v>
      </c>
      <c r="B18" s="8" t="s">
        <v>296</v>
      </c>
      <c r="C18" s="16" t="s">
        <v>295</v>
      </c>
    </row>
    <row r="19" spans="1:3" x14ac:dyDescent="0.25">
      <c r="A19" s="16">
        <v>16</v>
      </c>
      <c r="B19" s="8" t="s">
        <v>296</v>
      </c>
      <c r="C19" s="16" t="s">
        <v>295</v>
      </c>
    </row>
    <row r="20" spans="1:3" x14ac:dyDescent="0.25">
      <c r="A20" s="16">
        <v>17</v>
      </c>
      <c r="B20" s="8" t="s">
        <v>296</v>
      </c>
      <c r="C20" s="16" t="s">
        <v>295</v>
      </c>
    </row>
    <row r="21" spans="1:3" x14ac:dyDescent="0.25">
      <c r="A21" s="16">
        <v>18</v>
      </c>
      <c r="B21" s="8" t="s">
        <v>296</v>
      </c>
      <c r="C21" s="16" t="s">
        <v>295</v>
      </c>
    </row>
    <row r="22" spans="1:3" x14ac:dyDescent="0.25">
      <c r="A22" s="16">
        <v>19</v>
      </c>
      <c r="B22" s="8" t="s">
        <v>296</v>
      </c>
      <c r="C22" s="16" t="s">
        <v>295</v>
      </c>
    </row>
    <row r="23" spans="1:3" x14ac:dyDescent="0.25">
      <c r="A23" s="16">
        <v>20</v>
      </c>
      <c r="B23" s="8" t="s">
        <v>296</v>
      </c>
      <c r="C23" s="16" t="s">
        <v>295</v>
      </c>
    </row>
    <row r="24" spans="1:3" x14ac:dyDescent="0.25">
      <c r="A24" s="16">
        <v>21</v>
      </c>
      <c r="B24" s="8" t="s">
        <v>296</v>
      </c>
      <c r="C24" s="16" t="s">
        <v>295</v>
      </c>
    </row>
    <row r="25" spans="1:3" x14ac:dyDescent="0.25">
      <c r="A25" s="16">
        <v>22</v>
      </c>
      <c r="B25" s="8" t="s">
        <v>296</v>
      </c>
      <c r="C25" s="16" t="s">
        <v>295</v>
      </c>
    </row>
    <row r="26" spans="1:3" x14ac:dyDescent="0.25">
      <c r="A26" s="16">
        <v>23</v>
      </c>
      <c r="B26" s="8" t="s">
        <v>296</v>
      </c>
      <c r="C26" s="16" t="s">
        <v>295</v>
      </c>
    </row>
    <row r="27" spans="1:3" x14ac:dyDescent="0.25">
      <c r="A27" s="16">
        <v>24</v>
      </c>
      <c r="B27" s="8" t="s">
        <v>296</v>
      </c>
      <c r="C27" s="16" t="s">
        <v>295</v>
      </c>
    </row>
    <row r="28" spans="1:3" x14ac:dyDescent="0.25">
      <c r="A28" s="16">
        <v>25</v>
      </c>
      <c r="B28" s="8" t="s">
        <v>296</v>
      </c>
      <c r="C28" s="16" t="s">
        <v>295</v>
      </c>
    </row>
    <row r="29" spans="1:3" x14ac:dyDescent="0.25">
      <c r="A29" s="16">
        <v>26</v>
      </c>
      <c r="B29" s="8" t="s">
        <v>296</v>
      </c>
      <c r="C29" s="16" t="s">
        <v>295</v>
      </c>
    </row>
    <row r="30" spans="1:3" x14ac:dyDescent="0.25">
      <c r="A30" s="16">
        <v>27</v>
      </c>
      <c r="B30" s="16" t="s">
        <v>296</v>
      </c>
      <c r="C30" s="16" t="s">
        <v>295</v>
      </c>
    </row>
    <row r="31" spans="1:3" x14ac:dyDescent="0.25">
      <c r="A31" s="16">
        <v>28</v>
      </c>
      <c r="B31" s="16" t="s">
        <v>296</v>
      </c>
      <c r="C31" s="16" t="s">
        <v>295</v>
      </c>
    </row>
    <row r="32" spans="1:3" x14ac:dyDescent="0.25">
      <c r="A32" s="16">
        <v>29</v>
      </c>
      <c r="B32" s="16" t="s">
        <v>296</v>
      </c>
      <c r="C32" s="16" t="s">
        <v>295</v>
      </c>
    </row>
    <row r="33" spans="1:3" x14ac:dyDescent="0.25">
      <c r="A33" s="16">
        <v>30</v>
      </c>
      <c r="B33" s="16" t="s">
        <v>296</v>
      </c>
      <c r="C33" s="16" t="s">
        <v>295</v>
      </c>
    </row>
    <row r="34" spans="1:3" x14ac:dyDescent="0.25">
      <c r="A34" s="16">
        <v>31</v>
      </c>
      <c r="B34" s="16" t="s">
        <v>296</v>
      </c>
      <c r="C34" s="16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13" workbookViewId="0">
      <selection activeCell="A4" sqref="A4:A3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297</v>
      </c>
      <c r="F4" t="s">
        <v>298</v>
      </c>
    </row>
    <row r="5" spans="1:6" x14ac:dyDescent="0.25">
      <c r="A5" s="16">
        <v>2</v>
      </c>
      <c r="B5" t="s">
        <v>285</v>
      </c>
      <c r="C5">
        <v>0</v>
      </c>
      <c r="D5">
        <v>0</v>
      </c>
      <c r="E5" s="13" t="s">
        <v>297</v>
      </c>
      <c r="F5" s="13" t="s">
        <v>298</v>
      </c>
    </row>
    <row r="6" spans="1:6" x14ac:dyDescent="0.25">
      <c r="A6" s="16">
        <v>3</v>
      </c>
      <c r="B6" t="s">
        <v>285</v>
      </c>
      <c r="C6">
        <v>0</v>
      </c>
      <c r="D6">
        <v>0</v>
      </c>
      <c r="E6" s="13" t="s">
        <v>297</v>
      </c>
      <c r="F6" s="13" t="s">
        <v>298</v>
      </c>
    </row>
    <row r="7" spans="1:6" x14ac:dyDescent="0.25">
      <c r="A7" s="16">
        <v>4</v>
      </c>
      <c r="B7" t="s">
        <v>285</v>
      </c>
      <c r="C7">
        <v>0</v>
      </c>
      <c r="D7">
        <v>0</v>
      </c>
      <c r="E7" s="13" t="s">
        <v>297</v>
      </c>
      <c r="F7" s="13" t="s">
        <v>298</v>
      </c>
    </row>
    <row r="8" spans="1:6" x14ac:dyDescent="0.25">
      <c r="A8" s="16">
        <v>5</v>
      </c>
      <c r="B8" t="s">
        <v>285</v>
      </c>
      <c r="C8">
        <v>0</v>
      </c>
      <c r="D8">
        <v>0</v>
      </c>
      <c r="E8" s="13" t="s">
        <v>297</v>
      </c>
      <c r="F8" s="13" t="s">
        <v>298</v>
      </c>
    </row>
    <row r="9" spans="1:6" x14ac:dyDescent="0.25">
      <c r="A9" s="16">
        <v>6</v>
      </c>
      <c r="B9" t="s">
        <v>285</v>
      </c>
      <c r="C9">
        <v>0</v>
      </c>
      <c r="D9">
        <v>0</v>
      </c>
      <c r="E9" s="13" t="s">
        <v>297</v>
      </c>
      <c r="F9" s="13" t="s">
        <v>298</v>
      </c>
    </row>
    <row r="10" spans="1:6" x14ac:dyDescent="0.25">
      <c r="A10" s="16">
        <v>7</v>
      </c>
      <c r="B10" t="s">
        <v>285</v>
      </c>
      <c r="C10">
        <v>0</v>
      </c>
      <c r="D10">
        <v>0</v>
      </c>
      <c r="E10" s="13" t="s">
        <v>297</v>
      </c>
      <c r="F10" s="13" t="s">
        <v>298</v>
      </c>
    </row>
    <row r="11" spans="1:6" x14ac:dyDescent="0.25">
      <c r="A11" s="16">
        <v>8</v>
      </c>
      <c r="B11" t="s">
        <v>285</v>
      </c>
      <c r="C11">
        <v>0</v>
      </c>
      <c r="D11">
        <v>0</v>
      </c>
      <c r="E11" s="13" t="s">
        <v>297</v>
      </c>
      <c r="F11" s="13" t="s">
        <v>298</v>
      </c>
    </row>
    <row r="12" spans="1:6" x14ac:dyDescent="0.25">
      <c r="A12" s="16">
        <v>9</v>
      </c>
      <c r="B12" t="s">
        <v>285</v>
      </c>
      <c r="C12">
        <v>0</v>
      </c>
      <c r="D12">
        <v>0</v>
      </c>
      <c r="E12" s="13" t="s">
        <v>297</v>
      </c>
      <c r="F12" s="13" t="s">
        <v>298</v>
      </c>
    </row>
    <row r="13" spans="1:6" x14ac:dyDescent="0.25">
      <c r="A13" s="16">
        <v>10</v>
      </c>
      <c r="B13" t="s">
        <v>285</v>
      </c>
      <c r="C13">
        <v>0</v>
      </c>
      <c r="D13">
        <v>0</v>
      </c>
      <c r="E13" s="13" t="s">
        <v>297</v>
      </c>
      <c r="F13" s="13" t="s">
        <v>298</v>
      </c>
    </row>
    <row r="14" spans="1:6" x14ac:dyDescent="0.25">
      <c r="A14" s="16">
        <v>11</v>
      </c>
      <c r="B14" t="s">
        <v>285</v>
      </c>
      <c r="C14">
        <v>0</v>
      </c>
      <c r="D14">
        <v>0</v>
      </c>
      <c r="E14" s="13" t="s">
        <v>297</v>
      </c>
      <c r="F14" s="13" t="s">
        <v>298</v>
      </c>
    </row>
    <row r="15" spans="1:6" x14ac:dyDescent="0.25">
      <c r="A15" s="16">
        <v>12</v>
      </c>
      <c r="B15" t="s">
        <v>285</v>
      </c>
      <c r="C15">
        <v>0</v>
      </c>
      <c r="D15">
        <v>0</v>
      </c>
      <c r="E15" s="13" t="s">
        <v>297</v>
      </c>
      <c r="F15" s="13" t="s">
        <v>298</v>
      </c>
    </row>
    <row r="16" spans="1:6" x14ac:dyDescent="0.25">
      <c r="A16" s="16">
        <v>13</v>
      </c>
      <c r="B16" t="s">
        <v>285</v>
      </c>
      <c r="C16">
        <v>0</v>
      </c>
      <c r="D16">
        <v>0</v>
      </c>
      <c r="E16" s="13" t="s">
        <v>297</v>
      </c>
      <c r="F16" s="13" t="s">
        <v>298</v>
      </c>
    </row>
    <row r="17" spans="1:6" x14ac:dyDescent="0.25">
      <c r="A17" s="16">
        <v>14</v>
      </c>
      <c r="B17" t="s">
        <v>285</v>
      </c>
      <c r="C17">
        <v>0</v>
      </c>
      <c r="D17">
        <v>0</v>
      </c>
      <c r="E17" s="13" t="s">
        <v>297</v>
      </c>
      <c r="F17" s="13" t="s">
        <v>298</v>
      </c>
    </row>
    <row r="18" spans="1:6" x14ac:dyDescent="0.25">
      <c r="A18" s="16">
        <v>15</v>
      </c>
      <c r="B18" t="s">
        <v>285</v>
      </c>
      <c r="C18">
        <v>0</v>
      </c>
      <c r="D18">
        <v>0</v>
      </c>
      <c r="E18" s="13" t="s">
        <v>297</v>
      </c>
      <c r="F18" s="13" t="s">
        <v>298</v>
      </c>
    </row>
    <row r="19" spans="1:6" x14ac:dyDescent="0.25">
      <c r="A19" s="16">
        <v>16</v>
      </c>
      <c r="B19" t="s">
        <v>285</v>
      </c>
      <c r="C19">
        <v>0</v>
      </c>
      <c r="D19">
        <v>0</v>
      </c>
      <c r="E19" s="13" t="s">
        <v>297</v>
      </c>
      <c r="F19" s="13" t="s">
        <v>298</v>
      </c>
    </row>
    <row r="20" spans="1:6" x14ac:dyDescent="0.25">
      <c r="A20" s="16">
        <v>17</v>
      </c>
      <c r="B20" t="s">
        <v>285</v>
      </c>
      <c r="C20">
        <v>0</v>
      </c>
      <c r="D20">
        <v>0</v>
      </c>
      <c r="E20" s="13" t="s">
        <v>297</v>
      </c>
      <c r="F20" s="13" t="s">
        <v>298</v>
      </c>
    </row>
    <row r="21" spans="1:6" x14ac:dyDescent="0.25">
      <c r="A21" s="16">
        <v>18</v>
      </c>
      <c r="B21" t="s">
        <v>285</v>
      </c>
      <c r="C21">
        <v>0</v>
      </c>
      <c r="D21">
        <v>0</v>
      </c>
      <c r="E21" s="13" t="s">
        <v>297</v>
      </c>
      <c r="F21" s="13" t="s">
        <v>298</v>
      </c>
    </row>
    <row r="22" spans="1:6" x14ac:dyDescent="0.25">
      <c r="A22" s="16">
        <v>19</v>
      </c>
      <c r="B22" t="s">
        <v>285</v>
      </c>
      <c r="C22">
        <v>0</v>
      </c>
      <c r="D22">
        <v>0</v>
      </c>
      <c r="E22" s="13" t="s">
        <v>297</v>
      </c>
      <c r="F22" s="13" t="s">
        <v>298</v>
      </c>
    </row>
    <row r="23" spans="1:6" x14ac:dyDescent="0.25">
      <c r="A23" s="16">
        <v>20</v>
      </c>
      <c r="B23" t="s">
        <v>285</v>
      </c>
      <c r="C23">
        <v>0</v>
      </c>
      <c r="D23">
        <v>0</v>
      </c>
      <c r="E23" s="13" t="s">
        <v>297</v>
      </c>
      <c r="F23" s="13" t="s">
        <v>298</v>
      </c>
    </row>
    <row r="24" spans="1:6" x14ac:dyDescent="0.25">
      <c r="A24" s="16">
        <v>21</v>
      </c>
      <c r="B24" t="s">
        <v>285</v>
      </c>
      <c r="C24">
        <v>0</v>
      </c>
      <c r="D24">
        <v>0</v>
      </c>
      <c r="E24" s="13" t="s">
        <v>297</v>
      </c>
      <c r="F24" s="13" t="s">
        <v>298</v>
      </c>
    </row>
    <row r="25" spans="1:6" x14ac:dyDescent="0.25">
      <c r="A25" s="16">
        <v>22</v>
      </c>
      <c r="B25" t="s">
        <v>285</v>
      </c>
      <c r="C25">
        <v>0</v>
      </c>
      <c r="D25">
        <v>0</v>
      </c>
      <c r="E25" s="13" t="s">
        <v>297</v>
      </c>
      <c r="F25" s="13" t="s">
        <v>298</v>
      </c>
    </row>
    <row r="26" spans="1:6" x14ac:dyDescent="0.25">
      <c r="A26" s="16">
        <v>23</v>
      </c>
      <c r="B26" t="s">
        <v>285</v>
      </c>
      <c r="C26">
        <v>0</v>
      </c>
      <c r="D26">
        <v>0</v>
      </c>
      <c r="E26" s="13" t="s">
        <v>297</v>
      </c>
      <c r="F26" s="13" t="s">
        <v>298</v>
      </c>
    </row>
    <row r="27" spans="1:6" x14ac:dyDescent="0.25">
      <c r="A27" s="16">
        <v>24</v>
      </c>
      <c r="B27" t="s">
        <v>285</v>
      </c>
      <c r="C27">
        <v>0</v>
      </c>
      <c r="D27">
        <v>0</v>
      </c>
      <c r="E27" s="13" t="s">
        <v>297</v>
      </c>
      <c r="F27" s="13" t="s">
        <v>298</v>
      </c>
    </row>
    <row r="28" spans="1:6" x14ac:dyDescent="0.25">
      <c r="A28" s="16">
        <v>25</v>
      </c>
      <c r="B28" t="s">
        <v>285</v>
      </c>
      <c r="C28">
        <v>0</v>
      </c>
      <c r="D28">
        <v>0</v>
      </c>
      <c r="E28" s="13" t="s">
        <v>297</v>
      </c>
      <c r="F28" s="13" t="s">
        <v>298</v>
      </c>
    </row>
    <row r="29" spans="1:6" x14ac:dyDescent="0.25">
      <c r="A29" s="16">
        <v>26</v>
      </c>
      <c r="B29" t="s">
        <v>285</v>
      </c>
      <c r="C29">
        <v>0</v>
      </c>
      <c r="D29">
        <v>0</v>
      </c>
      <c r="E29" s="13" t="s">
        <v>297</v>
      </c>
      <c r="F29" s="13" t="s">
        <v>298</v>
      </c>
    </row>
    <row r="30" spans="1:6" x14ac:dyDescent="0.25">
      <c r="A30" s="16">
        <v>27</v>
      </c>
      <c r="B30" s="16" t="s">
        <v>285</v>
      </c>
      <c r="C30" s="16">
        <v>0</v>
      </c>
      <c r="D30" s="16">
        <v>0</v>
      </c>
      <c r="E30" s="16" t="s">
        <v>297</v>
      </c>
      <c r="F30" s="16" t="s">
        <v>298</v>
      </c>
    </row>
    <row r="31" spans="1:6" x14ac:dyDescent="0.25">
      <c r="A31" s="16">
        <v>28</v>
      </c>
      <c r="B31" s="16" t="s">
        <v>285</v>
      </c>
      <c r="C31" s="16">
        <v>0</v>
      </c>
      <c r="D31" s="16">
        <v>0</v>
      </c>
      <c r="E31" s="16" t="s">
        <v>297</v>
      </c>
      <c r="F31" s="16" t="s">
        <v>298</v>
      </c>
    </row>
    <row r="32" spans="1:6" x14ac:dyDescent="0.25">
      <c r="A32" s="16">
        <v>29</v>
      </c>
      <c r="B32" s="16" t="s">
        <v>285</v>
      </c>
      <c r="C32" s="16">
        <v>0</v>
      </c>
      <c r="D32" s="16">
        <v>0</v>
      </c>
      <c r="E32" s="16" t="s">
        <v>297</v>
      </c>
      <c r="F32" s="16" t="s">
        <v>298</v>
      </c>
    </row>
    <row r="33" spans="1:6" x14ac:dyDescent="0.25">
      <c r="A33" s="16">
        <v>30</v>
      </c>
      <c r="B33" s="16" t="s">
        <v>285</v>
      </c>
      <c r="C33" s="16">
        <v>0</v>
      </c>
      <c r="D33" s="16">
        <v>0</v>
      </c>
      <c r="E33" s="16" t="s">
        <v>297</v>
      </c>
      <c r="F33" s="16" t="s">
        <v>298</v>
      </c>
    </row>
    <row r="34" spans="1:6" x14ac:dyDescent="0.25">
      <c r="A34" s="16">
        <v>31</v>
      </c>
      <c r="B34" s="16" t="s">
        <v>285</v>
      </c>
      <c r="C34" s="16">
        <v>0</v>
      </c>
      <c r="D34" s="16">
        <v>0</v>
      </c>
      <c r="E34" s="16" t="s">
        <v>297</v>
      </c>
      <c r="F34" s="16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topLeftCell="A13" workbookViewId="0">
      <selection activeCell="A4" sqref="A4:A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299</v>
      </c>
      <c r="C4" t="s">
        <v>298</v>
      </c>
    </row>
    <row r="5" spans="1:3" x14ac:dyDescent="0.25">
      <c r="A5" s="16">
        <v>2</v>
      </c>
      <c r="B5" s="8" t="s">
        <v>299</v>
      </c>
      <c r="C5" s="8" t="s">
        <v>298</v>
      </c>
    </row>
    <row r="6" spans="1:3" x14ac:dyDescent="0.25">
      <c r="A6" s="16">
        <v>3</v>
      </c>
      <c r="B6" s="8" t="s">
        <v>299</v>
      </c>
      <c r="C6" s="8" t="s">
        <v>298</v>
      </c>
    </row>
    <row r="7" spans="1:3" x14ac:dyDescent="0.25">
      <c r="A7" s="16">
        <v>4</v>
      </c>
      <c r="B7" s="8" t="s">
        <v>299</v>
      </c>
      <c r="C7" s="8" t="s">
        <v>298</v>
      </c>
    </row>
    <row r="8" spans="1:3" x14ac:dyDescent="0.25">
      <c r="A8" s="16">
        <v>5</v>
      </c>
      <c r="B8" s="8" t="s">
        <v>299</v>
      </c>
      <c r="C8" s="8" t="s">
        <v>298</v>
      </c>
    </row>
    <row r="9" spans="1:3" x14ac:dyDescent="0.25">
      <c r="A9" s="16">
        <v>6</v>
      </c>
      <c r="B9" s="8" t="s">
        <v>299</v>
      </c>
      <c r="C9" s="8" t="s">
        <v>298</v>
      </c>
    </row>
    <row r="10" spans="1:3" x14ac:dyDescent="0.25">
      <c r="A10" s="16">
        <v>7</v>
      </c>
      <c r="B10" s="8" t="s">
        <v>299</v>
      </c>
      <c r="C10" s="8" t="s">
        <v>298</v>
      </c>
    </row>
    <row r="11" spans="1:3" x14ac:dyDescent="0.25">
      <c r="A11" s="16">
        <v>8</v>
      </c>
      <c r="B11" s="8" t="s">
        <v>299</v>
      </c>
      <c r="C11" s="8" t="s">
        <v>298</v>
      </c>
    </row>
    <row r="12" spans="1:3" x14ac:dyDescent="0.25">
      <c r="A12" s="16">
        <v>9</v>
      </c>
      <c r="B12" s="8" t="s">
        <v>299</v>
      </c>
      <c r="C12" s="8" t="s">
        <v>298</v>
      </c>
    </row>
    <row r="13" spans="1:3" x14ac:dyDescent="0.25">
      <c r="A13" s="16">
        <v>10</v>
      </c>
      <c r="B13" s="8" t="s">
        <v>299</v>
      </c>
      <c r="C13" s="8" t="s">
        <v>298</v>
      </c>
    </row>
    <row r="14" spans="1:3" x14ac:dyDescent="0.25">
      <c r="A14" s="16">
        <v>11</v>
      </c>
      <c r="B14" s="8" t="s">
        <v>299</v>
      </c>
      <c r="C14" s="8" t="s">
        <v>298</v>
      </c>
    </row>
    <row r="15" spans="1:3" x14ac:dyDescent="0.25">
      <c r="A15" s="16">
        <v>12</v>
      </c>
      <c r="B15" s="8" t="s">
        <v>299</v>
      </c>
      <c r="C15" s="8" t="s">
        <v>298</v>
      </c>
    </row>
    <row r="16" spans="1:3" x14ac:dyDescent="0.25">
      <c r="A16" s="16">
        <v>13</v>
      </c>
      <c r="B16" s="8" t="s">
        <v>299</v>
      </c>
      <c r="C16" s="8" t="s">
        <v>298</v>
      </c>
    </row>
    <row r="17" spans="1:3" x14ac:dyDescent="0.25">
      <c r="A17" s="16">
        <v>14</v>
      </c>
      <c r="B17" s="8" t="s">
        <v>299</v>
      </c>
      <c r="C17" s="8" t="s">
        <v>298</v>
      </c>
    </row>
    <row r="18" spans="1:3" x14ac:dyDescent="0.25">
      <c r="A18" s="16">
        <v>15</v>
      </c>
      <c r="B18" s="8" t="s">
        <v>299</v>
      </c>
      <c r="C18" s="8" t="s">
        <v>298</v>
      </c>
    </row>
    <row r="19" spans="1:3" x14ac:dyDescent="0.25">
      <c r="A19" s="16">
        <v>16</v>
      </c>
      <c r="B19" s="8" t="s">
        <v>299</v>
      </c>
      <c r="C19" s="8" t="s">
        <v>298</v>
      </c>
    </row>
    <row r="20" spans="1:3" x14ac:dyDescent="0.25">
      <c r="A20" s="16">
        <v>17</v>
      </c>
      <c r="B20" s="8" t="s">
        <v>299</v>
      </c>
      <c r="C20" s="8" t="s">
        <v>298</v>
      </c>
    </row>
    <row r="21" spans="1:3" x14ac:dyDescent="0.25">
      <c r="A21" s="16">
        <v>18</v>
      </c>
      <c r="B21" s="8" t="s">
        <v>299</v>
      </c>
      <c r="C21" s="8" t="s">
        <v>298</v>
      </c>
    </row>
    <row r="22" spans="1:3" x14ac:dyDescent="0.25">
      <c r="A22" s="16">
        <v>19</v>
      </c>
      <c r="B22" s="8" t="s">
        <v>299</v>
      </c>
      <c r="C22" s="8" t="s">
        <v>298</v>
      </c>
    </row>
    <row r="23" spans="1:3" x14ac:dyDescent="0.25">
      <c r="A23" s="16">
        <v>20</v>
      </c>
      <c r="B23" s="8" t="s">
        <v>299</v>
      </c>
      <c r="C23" s="8" t="s">
        <v>298</v>
      </c>
    </row>
    <row r="24" spans="1:3" x14ac:dyDescent="0.25">
      <c r="A24" s="16">
        <v>21</v>
      </c>
      <c r="B24" s="8" t="s">
        <v>299</v>
      </c>
      <c r="C24" s="8" t="s">
        <v>298</v>
      </c>
    </row>
    <row r="25" spans="1:3" x14ac:dyDescent="0.25">
      <c r="A25" s="16">
        <v>22</v>
      </c>
      <c r="B25" s="8" t="s">
        <v>299</v>
      </c>
      <c r="C25" s="8" t="s">
        <v>298</v>
      </c>
    </row>
    <row r="26" spans="1:3" x14ac:dyDescent="0.25">
      <c r="A26" s="16">
        <v>23</v>
      </c>
      <c r="B26" s="8" t="s">
        <v>299</v>
      </c>
      <c r="C26" s="8" t="s">
        <v>298</v>
      </c>
    </row>
    <row r="27" spans="1:3" x14ac:dyDescent="0.25">
      <c r="A27" s="16">
        <v>24</v>
      </c>
      <c r="B27" s="8" t="s">
        <v>299</v>
      </c>
      <c r="C27" s="8" t="s">
        <v>298</v>
      </c>
    </row>
    <row r="28" spans="1:3" x14ac:dyDescent="0.25">
      <c r="A28" s="16">
        <v>25</v>
      </c>
      <c r="B28" s="8" t="s">
        <v>299</v>
      </c>
      <c r="C28" s="8" t="s">
        <v>298</v>
      </c>
    </row>
    <row r="29" spans="1:3" x14ac:dyDescent="0.25">
      <c r="A29" s="16">
        <v>26</v>
      </c>
      <c r="B29" s="8" t="s">
        <v>299</v>
      </c>
      <c r="C29" s="8" t="s">
        <v>298</v>
      </c>
    </row>
    <row r="30" spans="1:3" x14ac:dyDescent="0.25">
      <c r="A30" s="16">
        <v>27</v>
      </c>
      <c r="B30" s="16" t="s">
        <v>299</v>
      </c>
      <c r="C30" s="16" t="s">
        <v>298</v>
      </c>
    </row>
    <row r="31" spans="1:3" x14ac:dyDescent="0.25">
      <c r="A31" s="16">
        <v>28</v>
      </c>
      <c r="B31" s="16" t="s">
        <v>299</v>
      </c>
      <c r="C31" s="16" t="s">
        <v>298</v>
      </c>
    </row>
    <row r="32" spans="1:3" x14ac:dyDescent="0.25">
      <c r="A32" s="16">
        <v>29</v>
      </c>
      <c r="B32" s="16" t="s">
        <v>299</v>
      </c>
      <c r="C32" s="16" t="s">
        <v>298</v>
      </c>
    </row>
    <row r="33" spans="1:3" x14ac:dyDescent="0.25">
      <c r="A33" s="16">
        <v>30</v>
      </c>
      <c r="B33" s="16" t="s">
        <v>299</v>
      </c>
      <c r="C33" s="16" t="s">
        <v>298</v>
      </c>
    </row>
    <row r="34" spans="1:3" x14ac:dyDescent="0.25">
      <c r="A34" s="16">
        <v>31</v>
      </c>
      <c r="B34" s="16" t="s">
        <v>299</v>
      </c>
      <c r="C34" s="16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topLeftCell="A12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6" width="30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286</v>
      </c>
      <c r="C4">
        <f>18099.19</f>
        <v>18099.189999999999</v>
      </c>
      <c r="D4">
        <v>13705.42</v>
      </c>
      <c r="E4" t="s">
        <v>297</v>
      </c>
      <c r="F4" t="s">
        <v>300</v>
      </c>
    </row>
    <row r="5" spans="1:6" x14ac:dyDescent="0.25">
      <c r="A5" s="16">
        <v>2</v>
      </c>
      <c r="B5" t="s">
        <v>286</v>
      </c>
      <c r="C5">
        <f>11232.55</f>
        <v>11232.55</v>
      </c>
      <c r="D5">
        <v>4882.41</v>
      </c>
      <c r="E5" s="8" t="s">
        <v>297</v>
      </c>
      <c r="F5" s="9" t="s">
        <v>300</v>
      </c>
    </row>
    <row r="6" spans="1:6" x14ac:dyDescent="0.25">
      <c r="A6" s="16">
        <v>3</v>
      </c>
      <c r="B6" t="s">
        <v>286</v>
      </c>
      <c r="C6">
        <v>11155.7</v>
      </c>
      <c r="D6">
        <v>6962.07</v>
      </c>
      <c r="E6" s="8" t="s">
        <v>297</v>
      </c>
      <c r="F6" s="9" t="s">
        <v>300</v>
      </c>
    </row>
    <row r="7" spans="1:6" s="6" customFormat="1" x14ac:dyDescent="0.25">
      <c r="A7" s="6">
        <v>4</v>
      </c>
      <c r="B7" s="6" t="s">
        <v>286</v>
      </c>
      <c r="C7" s="6">
        <v>7572.15</v>
      </c>
      <c r="D7" s="6">
        <v>4199.63</v>
      </c>
      <c r="E7" s="6" t="s">
        <v>297</v>
      </c>
      <c r="F7" s="6" t="s">
        <v>300</v>
      </c>
    </row>
    <row r="8" spans="1:6" x14ac:dyDescent="0.25">
      <c r="A8" s="16">
        <v>5</v>
      </c>
      <c r="B8" t="s">
        <v>286</v>
      </c>
      <c r="C8">
        <v>9384.6</v>
      </c>
      <c r="D8" s="20">
        <v>4287.8100000000004</v>
      </c>
      <c r="E8" s="8" t="s">
        <v>297</v>
      </c>
      <c r="F8" s="9" t="s">
        <v>300</v>
      </c>
    </row>
    <row r="9" spans="1:6" x14ac:dyDescent="0.25">
      <c r="A9" s="16">
        <v>6</v>
      </c>
      <c r="B9" t="s">
        <v>286</v>
      </c>
      <c r="C9">
        <v>5987.95</v>
      </c>
      <c r="D9" s="20">
        <v>4983.42</v>
      </c>
      <c r="E9" s="8" t="s">
        <v>297</v>
      </c>
      <c r="F9" s="9" t="s">
        <v>300</v>
      </c>
    </row>
    <row r="10" spans="1:6" x14ac:dyDescent="0.25">
      <c r="A10" s="16">
        <v>7</v>
      </c>
      <c r="B10" t="s">
        <v>286</v>
      </c>
      <c r="C10">
        <v>7082.9</v>
      </c>
      <c r="D10" s="20">
        <v>3831.99</v>
      </c>
      <c r="E10" s="8" t="s">
        <v>297</v>
      </c>
      <c r="F10" s="9" t="s">
        <v>300</v>
      </c>
    </row>
    <row r="11" spans="1:6" x14ac:dyDescent="0.25">
      <c r="A11" s="16">
        <v>8</v>
      </c>
      <c r="B11" t="s">
        <v>286</v>
      </c>
      <c r="C11">
        <v>8138.95</v>
      </c>
      <c r="D11" s="20">
        <v>6422.5</v>
      </c>
      <c r="E11" s="8" t="s">
        <v>297</v>
      </c>
      <c r="F11" s="9" t="s">
        <v>300</v>
      </c>
    </row>
    <row r="12" spans="1:6" x14ac:dyDescent="0.25">
      <c r="A12" s="16">
        <v>9</v>
      </c>
      <c r="B12" t="s">
        <v>286</v>
      </c>
      <c r="C12">
        <v>7072.45</v>
      </c>
      <c r="D12" s="20">
        <v>3729.94</v>
      </c>
      <c r="E12" s="8" t="s">
        <v>297</v>
      </c>
      <c r="F12" s="9" t="s">
        <v>300</v>
      </c>
    </row>
    <row r="13" spans="1:6" x14ac:dyDescent="0.25">
      <c r="A13" s="16">
        <v>10</v>
      </c>
      <c r="B13" t="s">
        <v>286</v>
      </c>
      <c r="C13">
        <v>6756.8</v>
      </c>
      <c r="D13" s="20">
        <v>3553.07</v>
      </c>
      <c r="E13" s="8" t="s">
        <v>297</v>
      </c>
      <c r="F13" s="9" t="s">
        <v>300</v>
      </c>
    </row>
    <row r="14" spans="1:6" x14ac:dyDescent="0.25">
      <c r="A14" s="16">
        <v>11</v>
      </c>
      <c r="B14" t="s">
        <v>286</v>
      </c>
      <c r="C14">
        <f>8754.62</f>
        <v>8754.6200000000008</v>
      </c>
      <c r="D14" s="20">
        <v>3856.63</v>
      </c>
      <c r="E14" s="8" t="s">
        <v>297</v>
      </c>
      <c r="F14" s="9" t="s">
        <v>300</v>
      </c>
    </row>
    <row r="15" spans="1:6" x14ac:dyDescent="0.25">
      <c r="A15" s="16">
        <v>12</v>
      </c>
      <c r="B15" t="s">
        <v>286</v>
      </c>
      <c r="C15">
        <v>6508.6</v>
      </c>
      <c r="D15" s="20">
        <v>3108.76</v>
      </c>
      <c r="E15" s="8" t="s">
        <v>297</v>
      </c>
      <c r="F15" s="9" t="s">
        <v>300</v>
      </c>
    </row>
    <row r="16" spans="1:6" x14ac:dyDescent="0.25">
      <c r="A16" s="16">
        <v>13</v>
      </c>
      <c r="B16" t="s">
        <v>286</v>
      </c>
      <c r="C16">
        <f>6712.4</f>
        <v>6712.4</v>
      </c>
      <c r="D16" s="20">
        <v>4557.3100000000004</v>
      </c>
      <c r="E16" s="8" t="s">
        <v>297</v>
      </c>
      <c r="F16" s="9" t="s">
        <v>300</v>
      </c>
    </row>
    <row r="17" spans="1:6" x14ac:dyDescent="0.25">
      <c r="A17" s="16">
        <v>14</v>
      </c>
      <c r="B17" t="s">
        <v>286</v>
      </c>
      <c r="C17">
        <v>7951.05</v>
      </c>
      <c r="D17" s="20">
        <v>2808.11</v>
      </c>
      <c r="E17" s="8" t="s">
        <v>297</v>
      </c>
      <c r="F17" s="9" t="s">
        <v>300</v>
      </c>
    </row>
    <row r="18" spans="1:6" x14ac:dyDescent="0.25">
      <c r="A18" s="16">
        <v>15</v>
      </c>
      <c r="B18" t="s">
        <v>286</v>
      </c>
      <c r="C18">
        <v>5108.6000000000004</v>
      </c>
      <c r="D18" s="20">
        <v>2338.2399999999998</v>
      </c>
      <c r="E18" s="8" t="s">
        <v>297</v>
      </c>
      <c r="F18" s="9" t="s">
        <v>300</v>
      </c>
    </row>
    <row r="19" spans="1:6" x14ac:dyDescent="0.25">
      <c r="A19" s="16">
        <v>16</v>
      </c>
      <c r="B19" t="s">
        <v>286</v>
      </c>
      <c r="C19">
        <v>6686.1</v>
      </c>
      <c r="D19" s="20">
        <v>4912.47</v>
      </c>
      <c r="E19" s="8" t="s">
        <v>297</v>
      </c>
      <c r="F19" s="9" t="s">
        <v>300</v>
      </c>
    </row>
    <row r="20" spans="1:6" x14ac:dyDescent="0.25">
      <c r="A20" s="16">
        <v>17</v>
      </c>
      <c r="B20" t="s">
        <v>286</v>
      </c>
      <c r="C20">
        <v>6486.1</v>
      </c>
      <c r="D20" s="20">
        <v>2383.59</v>
      </c>
      <c r="E20" s="8" t="s">
        <v>297</v>
      </c>
      <c r="F20" s="9" t="s">
        <v>300</v>
      </c>
    </row>
    <row r="21" spans="1:6" x14ac:dyDescent="0.25">
      <c r="A21" s="16">
        <v>18</v>
      </c>
      <c r="B21" t="s">
        <v>286</v>
      </c>
      <c r="C21">
        <v>6273.2</v>
      </c>
      <c r="D21" s="20">
        <v>5003.37</v>
      </c>
      <c r="E21" s="8" t="s">
        <v>297</v>
      </c>
      <c r="F21" s="9" t="s">
        <v>300</v>
      </c>
    </row>
    <row r="22" spans="1:6" x14ac:dyDescent="0.25">
      <c r="A22" s="16">
        <v>19</v>
      </c>
      <c r="B22" t="s">
        <v>286</v>
      </c>
      <c r="C22">
        <v>7899.55</v>
      </c>
      <c r="D22" s="20">
        <v>6239.39</v>
      </c>
      <c r="E22" s="8" t="s">
        <v>297</v>
      </c>
      <c r="F22" s="9" t="s">
        <v>300</v>
      </c>
    </row>
    <row r="23" spans="1:6" x14ac:dyDescent="0.25">
      <c r="A23" s="16">
        <v>20</v>
      </c>
      <c r="B23" t="s">
        <v>286</v>
      </c>
      <c r="C23">
        <v>6256.8</v>
      </c>
      <c r="D23" s="20">
        <v>3930.52</v>
      </c>
      <c r="E23" s="8" t="s">
        <v>297</v>
      </c>
      <c r="F23" s="9" t="s">
        <v>300</v>
      </c>
    </row>
    <row r="24" spans="1:6" x14ac:dyDescent="0.25">
      <c r="A24" s="16">
        <v>21</v>
      </c>
      <c r="B24" t="s">
        <v>286</v>
      </c>
      <c r="C24">
        <v>6702.6</v>
      </c>
      <c r="D24" s="20">
        <v>3773.46</v>
      </c>
      <c r="E24" s="8" t="s">
        <v>297</v>
      </c>
      <c r="F24" s="9" t="s">
        <v>300</v>
      </c>
    </row>
    <row r="25" spans="1:6" x14ac:dyDescent="0.25">
      <c r="A25" s="16">
        <v>22</v>
      </c>
      <c r="B25" t="s">
        <v>286</v>
      </c>
      <c r="C25">
        <v>6464.45</v>
      </c>
      <c r="D25" s="20">
        <v>5251.3</v>
      </c>
      <c r="E25" s="8" t="s">
        <v>297</v>
      </c>
      <c r="F25" s="9" t="s">
        <v>300</v>
      </c>
    </row>
    <row r="26" spans="1:6" x14ac:dyDescent="0.25">
      <c r="A26" s="16">
        <v>23</v>
      </c>
      <c r="B26" t="s">
        <v>286</v>
      </c>
      <c r="C26">
        <v>6204.85</v>
      </c>
      <c r="D26" s="20">
        <v>1512.83</v>
      </c>
      <c r="E26" s="8" t="s">
        <v>297</v>
      </c>
      <c r="F26" s="9" t="s">
        <v>300</v>
      </c>
    </row>
    <row r="27" spans="1:6" x14ac:dyDescent="0.25">
      <c r="A27" s="16">
        <v>24</v>
      </c>
      <c r="B27" t="s">
        <v>286</v>
      </c>
      <c r="C27">
        <v>3707.2</v>
      </c>
      <c r="D27" s="20">
        <v>2408.86</v>
      </c>
      <c r="E27" s="8" t="s">
        <v>297</v>
      </c>
      <c r="F27" s="9" t="s">
        <v>300</v>
      </c>
    </row>
    <row r="28" spans="1:6" x14ac:dyDescent="0.25">
      <c r="A28" s="16">
        <v>25</v>
      </c>
      <c r="B28" t="s">
        <v>286</v>
      </c>
      <c r="C28">
        <v>5003.05</v>
      </c>
      <c r="D28" s="20">
        <v>4176.7</v>
      </c>
      <c r="E28" s="8" t="s">
        <v>297</v>
      </c>
      <c r="F28" s="9" t="s">
        <v>300</v>
      </c>
    </row>
    <row r="29" spans="1:6" x14ac:dyDescent="0.25">
      <c r="A29" s="16">
        <v>26</v>
      </c>
      <c r="B29" t="s">
        <v>286</v>
      </c>
      <c r="C29">
        <v>5210.45</v>
      </c>
      <c r="D29" s="20">
        <v>4410.25</v>
      </c>
      <c r="E29" s="8" t="s">
        <v>297</v>
      </c>
      <c r="F29" s="9" t="s">
        <v>300</v>
      </c>
    </row>
    <row r="30" spans="1:6" x14ac:dyDescent="0.25">
      <c r="A30" s="16">
        <v>27</v>
      </c>
      <c r="B30" s="16" t="s">
        <v>286</v>
      </c>
      <c r="C30">
        <v>5210.45</v>
      </c>
      <c r="D30" s="20">
        <v>4464</v>
      </c>
      <c r="E30" s="16" t="s">
        <v>297</v>
      </c>
      <c r="F30" s="16" t="s">
        <v>300</v>
      </c>
    </row>
    <row r="31" spans="1:6" x14ac:dyDescent="0.25">
      <c r="A31" s="16">
        <v>28</v>
      </c>
      <c r="B31" s="16" t="s">
        <v>286</v>
      </c>
      <c r="C31">
        <v>5210.45</v>
      </c>
      <c r="D31" s="20">
        <v>4401.25</v>
      </c>
      <c r="E31" s="16" t="s">
        <v>297</v>
      </c>
      <c r="F31" s="16" t="s">
        <v>300</v>
      </c>
    </row>
    <row r="32" spans="1:6" x14ac:dyDescent="0.25">
      <c r="A32" s="16">
        <v>29</v>
      </c>
      <c r="B32" s="16" t="s">
        <v>286</v>
      </c>
      <c r="C32">
        <v>5210.45</v>
      </c>
      <c r="D32" s="20">
        <v>4405.4799999999996</v>
      </c>
      <c r="E32" s="16" t="s">
        <v>297</v>
      </c>
      <c r="F32" s="16" t="s">
        <v>300</v>
      </c>
    </row>
    <row r="33" spans="1:6" x14ac:dyDescent="0.25">
      <c r="A33" s="16">
        <v>30</v>
      </c>
      <c r="B33" s="16" t="s">
        <v>286</v>
      </c>
      <c r="C33">
        <v>5210.45</v>
      </c>
      <c r="D33" s="20">
        <v>4405.75</v>
      </c>
      <c r="E33" s="16" t="s">
        <v>297</v>
      </c>
      <c r="F33" s="16" t="s">
        <v>300</v>
      </c>
    </row>
    <row r="34" spans="1:6" x14ac:dyDescent="0.25">
      <c r="A34" s="16">
        <v>31</v>
      </c>
      <c r="B34" s="16" t="s">
        <v>286</v>
      </c>
      <c r="C34">
        <v>5210.45</v>
      </c>
      <c r="D34" s="20">
        <v>2391.04</v>
      </c>
      <c r="E34" s="16" t="s">
        <v>297</v>
      </c>
      <c r="F34" s="16" t="s">
        <v>300</v>
      </c>
    </row>
    <row r="35" spans="1:6" x14ac:dyDescent="0.25">
      <c r="A35" s="16"/>
    </row>
    <row r="36" spans="1:6" x14ac:dyDescent="0.25">
      <c r="A36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4"/>
  <sheetViews>
    <sheetView topLeftCell="D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8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8" x14ac:dyDescent="0.25">
      <c r="A4">
        <v>1</v>
      </c>
      <c r="B4" t="s">
        <v>323</v>
      </c>
      <c r="C4">
        <v>3040</v>
      </c>
      <c r="D4">
        <v>3040</v>
      </c>
      <c r="E4" s="12" t="s">
        <v>297</v>
      </c>
      <c r="F4" s="12" t="s">
        <v>298</v>
      </c>
      <c r="G4" s="12"/>
      <c r="H4" s="12"/>
    </row>
    <row r="5" spans="1:8" x14ac:dyDescent="0.25">
      <c r="A5" s="16">
        <v>2</v>
      </c>
      <c r="B5" s="16" t="s">
        <v>323</v>
      </c>
      <c r="C5" s="16">
        <v>3040</v>
      </c>
      <c r="D5" s="16">
        <v>3040</v>
      </c>
      <c r="E5" s="12" t="s">
        <v>297</v>
      </c>
      <c r="F5" s="12" t="s">
        <v>298</v>
      </c>
    </row>
    <row r="6" spans="1:8" x14ac:dyDescent="0.25">
      <c r="A6" s="16">
        <v>3</v>
      </c>
      <c r="B6" s="16" t="s">
        <v>323</v>
      </c>
      <c r="C6" s="16">
        <v>3040</v>
      </c>
      <c r="D6" s="16">
        <v>3040</v>
      </c>
      <c r="E6" s="12" t="s">
        <v>297</v>
      </c>
      <c r="F6" s="12" t="s">
        <v>298</v>
      </c>
    </row>
    <row r="7" spans="1:8" x14ac:dyDescent="0.25">
      <c r="A7" s="16">
        <v>4</v>
      </c>
      <c r="B7" s="16" t="s">
        <v>323</v>
      </c>
      <c r="C7" s="16">
        <v>3040</v>
      </c>
      <c r="D7" s="16">
        <v>3040</v>
      </c>
      <c r="E7" s="12" t="s">
        <v>297</v>
      </c>
      <c r="F7" s="12" t="s">
        <v>298</v>
      </c>
    </row>
    <row r="8" spans="1:8" x14ac:dyDescent="0.25">
      <c r="A8" s="16">
        <v>5</v>
      </c>
      <c r="B8" s="16" t="s">
        <v>323</v>
      </c>
      <c r="C8" s="16">
        <v>3040</v>
      </c>
      <c r="D8" s="16">
        <v>3040</v>
      </c>
      <c r="E8" s="12" t="s">
        <v>297</v>
      </c>
      <c r="F8" s="12" t="s">
        <v>298</v>
      </c>
    </row>
    <row r="9" spans="1:8" x14ac:dyDescent="0.25">
      <c r="A9" s="16">
        <v>6</v>
      </c>
      <c r="B9" s="16" t="s">
        <v>323</v>
      </c>
      <c r="C9" s="16">
        <v>3040</v>
      </c>
      <c r="D9" s="16">
        <v>3040</v>
      </c>
      <c r="E9" s="12" t="s">
        <v>297</v>
      </c>
      <c r="F9" s="12" t="s">
        <v>298</v>
      </c>
    </row>
    <row r="10" spans="1:8" x14ac:dyDescent="0.25">
      <c r="A10" s="16">
        <v>7</v>
      </c>
      <c r="B10" s="16" t="s">
        <v>323</v>
      </c>
      <c r="C10" s="16">
        <v>3040</v>
      </c>
      <c r="D10" s="16">
        <v>3040</v>
      </c>
      <c r="E10" s="12" t="s">
        <v>297</v>
      </c>
      <c r="F10" s="12" t="s">
        <v>298</v>
      </c>
    </row>
    <row r="11" spans="1:8" x14ac:dyDescent="0.25">
      <c r="A11" s="16">
        <v>8</v>
      </c>
      <c r="B11" s="16" t="s">
        <v>323</v>
      </c>
      <c r="C11" s="16">
        <v>3040</v>
      </c>
      <c r="D11" s="16">
        <v>3040</v>
      </c>
      <c r="E11" s="12" t="s">
        <v>297</v>
      </c>
      <c r="F11" s="12" t="s">
        <v>298</v>
      </c>
    </row>
    <row r="12" spans="1:8" x14ac:dyDescent="0.25">
      <c r="A12" s="16">
        <v>9</v>
      </c>
      <c r="B12" s="16" t="s">
        <v>323</v>
      </c>
      <c r="C12" s="16">
        <v>3040</v>
      </c>
      <c r="D12" s="16">
        <v>3040</v>
      </c>
      <c r="E12" s="12" t="s">
        <v>297</v>
      </c>
      <c r="F12" s="12" t="s">
        <v>298</v>
      </c>
    </row>
    <row r="13" spans="1:8" x14ac:dyDescent="0.25">
      <c r="A13" s="16">
        <v>10</v>
      </c>
      <c r="B13" s="16" t="s">
        <v>323</v>
      </c>
      <c r="C13" s="16">
        <v>3040</v>
      </c>
      <c r="D13" s="16">
        <v>3040</v>
      </c>
      <c r="E13" s="12" t="s">
        <v>297</v>
      </c>
      <c r="F13" s="12" t="s">
        <v>298</v>
      </c>
    </row>
    <row r="14" spans="1:8" x14ac:dyDescent="0.25">
      <c r="A14" s="16">
        <v>11</v>
      </c>
      <c r="B14" s="16" t="s">
        <v>323</v>
      </c>
      <c r="C14" s="16">
        <v>3040</v>
      </c>
      <c r="D14" s="16">
        <v>3040</v>
      </c>
      <c r="E14" s="12" t="s">
        <v>297</v>
      </c>
      <c r="F14" s="12" t="s">
        <v>298</v>
      </c>
    </row>
    <row r="15" spans="1:8" x14ac:dyDescent="0.25">
      <c r="A15" s="16">
        <v>12</v>
      </c>
      <c r="B15" s="16" t="s">
        <v>323</v>
      </c>
      <c r="C15" s="16">
        <v>3040</v>
      </c>
      <c r="D15" s="16">
        <v>3040</v>
      </c>
      <c r="E15" s="12" t="s">
        <v>297</v>
      </c>
      <c r="F15" s="12" t="s">
        <v>298</v>
      </c>
    </row>
    <row r="16" spans="1:8" x14ac:dyDescent="0.25">
      <c r="A16" s="16">
        <v>13</v>
      </c>
      <c r="B16" s="16" t="s">
        <v>323</v>
      </c>
      <c r="C16" s="16">
        <v>3040</v>
      </c>
      <c r="D16" s="16">
        <v>3040</v>
      </c>
      <c r="E16" s="12" t="s">
        <v>297</v>
      </c>
      <c r="F16" s="12" t="s">
        <v>298</v>
      </c>
    </row>
    <row r="17" spans="1:6" x14ac:dyDescent="0.25">
      <c r="A17" s="16">
        <v>14</v>
      </c>
      <c r="B17" s="16" t="s">
        <v>323</v>
      </c>
      <c r="C17" s="16">
        <v>3040</v>
      </c>
      <c r="D17" s="16">
        <v>3040</v>
      </c>
      <c r="E17" s="12" t="s">
        <v>297</v>
      </c>
      <c r="F17" s="12" t="s">
        <v>298</v>
      </c>
    </row>
    <row r="18" spans="1:6" x14ac:dyDescent="0.25">
      <c r="A18" s="16">
        <v>15</v>
      </c>
      <c r="B18" s="16" t="s">
        <v>323</v>
      </c>
      <c r="C18" s="16">
        <v>3040</v>
      </c>
      <c r="D18" s="16">
        <v>3040</v>
      </c>
      <c r="E18" s="12" t="s">
        <v>297</v>
      </c>
      <c r="F18" s="12" t="s">
        <v>298</v>
      </c>
    </row>
    <row r="19" spans="1:6" x14ac:dyDescent="0.25">
      <c r="A19" s="16">
        <v>16</v>
      </c>
      <c r="B19" s="16" t="s">
        <v>323</v>
      </c>
      <c r="C19" s="16">
        <v>3040</v>
      </c>
      <c r="D19" s="16">
        <v>3040</v>
      </c>
      <c r="E19" s="12" t="s">
        <v>297</v>
      </c>
      <c r="F19" s="12" t="s">
        <v>298</v>
      </c>
    </row>
    <row r="20" spans="1:6" x14ac:dyDescent="0.25">
      <c r="A20" s="16">
        <v>17</v>
      </c>
      <c r="B20" s="16" t="s">
        <v>323</v>
      </c>
      <c r="C20" s="16">
        <v>3040</v>
      </c>
      <c r="D20" s="16">
        <v>3040</v>
      </c>
      <c r="E20" s="12" t="s">
        <v>297</v>
      </c>
      <c r="F20" s="12" t="s">
        <v>298</v>
      </c>
    </row>
    <row r="21" spans="1:6" x14ac:dyDescent="0.25">
      <c r="A21" s="16">
        <v>18</v>
      </c>
      <c r="B21" s="16" t="s">
        <v>323</v>
      </c>
      <c r="C21" s="16">
        <v>3040</v>
      </c>
      <c r="D21" s="16">
        <v>3040</v>
      </c>
      <c r="E21" s="12" t="s">
        <v>297</v>
      </c>
      <c r="F21" s="12" t="s">
        <v>298</v>
      </c>
    </row>
    <row r="22" spans="1:6" x14ac:dyDescent="0.25">
      <c r="A22" s="16">
        <v>19</v>
      </c>
      <c r="B22" s="16" t="s">
        <v>323</v>
      </c>
      <c r="C22" s="16">
        <v>3040</v>
      </c>
      <c r="D22" s="16">
        <v>3040</v>
      </c>
      <c r="E22" s="12" t="s">
        <v>297</v>
      </c>
      <c r="F22" s="12" t="s">
        <v>298</v>
      </c>
    </row>
    <row r="23" spans="1:6" x14ac:dyDescent="0.25">
      <c r="A23" s="16">
        <v>20</v>
      </c>
      <c r="B23" s="16" t="s">
        <v>323</v>
      </c>
      <c r="C23" s="16">
        <v>3040</v>
      </c>
      <c r="D23" s="16">
        <v>3040</v>
      </c>
      <c r="E23" s="12" t="s">
        <v>297</v>
      </c>
      <c r="F23" s="12" t="s">
        <v>298</v>
      </c>
    </row>
    <row r="24" spans="1:6" x14ac:dyDescent="0.25">
      <c r="A24" s="16">
        <v>21</v>
      </c>
      <c r="B24" s="16" t="s">
        <v>323</v>
      </c>
      <c r="C24" s="16">
        <v>3040</v>
      </c>
      <c r="D24" s="16">
        <v>3040</v>
      </c>
      <c r="E24" s="12" t="s">
        <v>297</v>
      </c>
      <c r="F24" s="12" t="s">
        <v>298</v>
      </c>
    </row>
    <row r="25" spans="1:6" x14ac:dyDescent="0.25">
      <c r="A25" s="16">
        <v>22</v>
      </c>
      <c r="B25" s="16" t="s">
        <v>323</v>
      </c>
      <c r="C25" s="16">
        <v>3040</v>
      </c>
      <c r="D25" s="16">
        <v>3040</v>
      </c>
      <c r="E25" s="12" t="s">
        <v>297</v>
      </c>
      <c r="F25" s="12" t="s">
        <v>298</v>
      </c>
    </row>
    <row r="26" spans="1:6" x14ac:dyDescent="0.25">
      <c r="A26" s="16">
        <v>23</v>
      </c>
      <c r="B26" s="16" t="s">
        <v>323</v>
      </c>
      <c r="C26" s="16">
        <v>3040</v>
      </c>
      <c r="D26" s="16">
        <v>3040</v>
      </c>
      <c r="E26" s="12" t="s">
        <v>297</v>
      </c>
      <c r="F26" s="12" t="s">
        <v>298</v>
      </c>
    </row>
    <row r="27" spans="1:6" x14ac:dyDescent="0.25">
      <c r="A27" s="16">
        <v>24</v>
      </c>
      <c r="B27" s="16" t="s">
        <v>323</v>
      </c>
      <c r="C27" s="16">
        <v>3040</v>
      </c>
      <c r="D27" s="16">
        <v>3040</v>
      </c>
      <c r="E27" s="12" t="s">
        <v>297</v>
      </c>
      <c r="F27" s="12" t="s">
        <v>298</v>
      </c>
    </row>
    <row r="28" spans="1:6" x14ac:dyDescent="0.25">
      <c r="A28" s="16">
        <v>25</v>
      </c>
      <c r="B28" s="16" t="s">
        <v>323</v>
      </c>
      <c r="C28" s="16">
        <v>3040</v>
      </c>
      <c r="D28" s="16">
        <v>3040</v>
      </c>
      <c r="E28" s="12" t="s">
        <v>297</v>
      </c>
      <c r="F28" s="12" t="s">
        <v>298</v>
      </c>
    </row>
    <row r="29" spans="1:6" x14ac:dyDescent="0.25">
      <c r="A29" s="16">
        <v>26</v>
      </c>
      <c r="B29" s="16" t="s">
        <v>323</v>
      </c>
      <c r="C29" s="16">
        <v>3040</v>
      </c>
      <c r="D29" s="16">
        <v>3040</v>
      </c>
      <c r="E29" s="12" t="s">
        <v>297</v>
      </c>
      <c r="F29" s="12" t="s">
        <v>298</v>
      </c>
    </row>
    <row r="30" spans="1:6" x14ac:dyDescent="0.25">
      <c r="A30" s="16">
        <v>27</v>
      </c>
      <c r="B30" s="16" t="s">
        <v>323</v>
      </c>
      <c r="C30" s="16">
        <v>3040</v>
      </c>
      <c r="D30" s="16">
        <v>3040</v>
      </c>
      <c r="E30" s="16" t="s">
        <v>297</v>
      </c>
      <c r="F30" s="16" t="s">
        <v>298</v>
      </c>
    </row>
    <row r="31" spans="1:6" x14ac:dyDescent="0.25">
      <c r="A31" s="16">
        <v>28</v>
      </c>
      <c r="B31" s="16" t="s">
        <v>323</v>
      </c>
      <c r="C31" s="16">
        <v>3040</v>
      </c>
      <c r="D31" s="16">
        <v>3040</v>
      </c>
      <c r="E31" s="16" t="s">
        <v>297</v>
      </c>
      <c r="F31" s="16" t="s">
        <v>298</v>
      </c>
    </row>
    <row r="32" spans="1:6" x14ac:dyDescent="0.25">
      <c r="A32" s="16">
        <v>29</v>
      </c>
      <c r="B32" s="16" t="s">
        <v>323</v>
      </c>
      <c r="C32" s="16">
        <v>3040</v>
      </c>
      <c r="D32" s="16">
        <v>3040</v>
      </c>
      <c r="E32" s="16" t="s">
        <v>297</v>
      </c>
      <c r="F32" s="16" t="s">
        <v>298</v>
      </c>
    </row>
    <row r="33" spans="1:6" x14ac:dyDescent="0.25">
      <c r="A33" s="16">
        <v>30</v>
      </c>
      <c r="B33" s="16" t="s">
        <v>323</v>
      </c>
      <c r="C33" s="16">
        <v>3040</v>
      </c>
      <c r="D33" s="16">
        <v>3040</v>
      </c>
      <c r="E33" s="16" t="s">
        <v>297</v>
      </c>
      <c r="F33" s="16" t="s">
        <v>298</v>
      </c>
    </row>
    <row r="34" spans="1:6" x14ac:dyDescent="0.25">
      <c r="A34" s="16">
        <v>31</v>
      </c>
      <c r="B34" s="16" t="s">
        <v>323</v>
      </c>
      <c r="C34" s="16">
        <v>3040</v>
      </c>
      <c r="D34" s="16">
        <v>3040</v>
      </c>
      <c r="E34" s="16" t="s">
        <v>297</v>
      </c>
      <c r="F34" s="16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topLeftCell="A12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297</v>
      </c>
      <c r="F4" t="s">
        <v>295</v>
      </c>
    </row>
    <row r="5" spans="1:6" x14ac:dyDescent="0.25">
      <c r="A5">
        <v>2</v>
      </c>
      <c r="B5" s="8" t="s">
        <v>302</v>
      </c>
      <c r="C5">
        <v>0</v>
      </c>
      <c r="D5">
        <v>0</v>
      </c>
      <c r="E5" s="8" t="s">
        <v>297</v>
      </c>
      <c r="F5" s="16" t="s">
        <v>295</v>
      </c>
    </row>
    <row r="6" spans="1:6" x14ac:dyDescent="0.25">
      <c r="A6">
        <v>3</v>
      </c>
      <c r="B6" s="8" t="s">
        <v>302</v>
      </c>
      <c r="C6">
        <v>0</v>
      </c>
      <c r="D6">
        <v>0</v>
      </c>
      <c r="E6" s="8" t="s">
        <v>297</v>
      </c>
      <c r="F6" s="16" t="s">
        <v>295</v>
      </c>
    </row>
    <row r="7" spans="1:6" x14ac:dyDescent="0.25">
      <c r="A7">
        <v>4</v>
      </c>
      <c r="B7" s="8" t="s">
        <v>302</v>
      </c>
      <c r="C7">
        <v>0</v>
      </c>
      <c r="D7">
        <v>0</v>
      </c>
      <c r="E7" s="8" t="s">
        <v>297</v>
      </c>
      <c r="F7" s="16" t="s">
        <v>295</v>
      </c>
    </row>
    <row r="8" spans="1:6" x14ac:dyDescent="0.25">
      <c r="A8">
        <v>5</v>
      </c>
      <c r="B8" s="8" t="s">
        <v>302</v>
      </c>
      <c r="C8">
        <v>0</v>
      </c>
      <c r="D8">
        <v>0</v>
      </c>
      <c r="E8" s="8" t="s">
        <v>297</v>
      </c>
      <c r="F8" s="16" t="s">
        <v>295</v>
      </c>
    </row>
    <row r="9" spans="1:6" x14ac:dyDescent="0.25">
      <c r="A9">
        <v>6</v>
      </c>
      <c r="B9" s="8" t="s">
        <v>302</v>
      </c>
      <c r="C9">
        <v>0</v>
      </c>
      <c r="D9">
        <v>0</v>
      </c>
      <c r="E9" s="8" t="s">
        <v>297</v>
      </c>
      <c r="F9" s="16" t="s">
        <v>295</v>
      </c>
    </row>
    <row r="10" spans="1:6" x14ac:dyDescent="0.25">
      <c r="A10">
        <v>7</v>
      </c>
      <c r="B10" s="8" t="s">
        <v>302</v>
      </c>
      <c r="C10">
        <v>0</v>
      </c>
      <c r="D10">
        <v>0</v>
      </c>
      <c r="E10" s="8" t="s">
        <v>297</v>
      </c>
      <c r="F10" s="16" t="s">
        <v>295</v>
      </c>
    </row>
    <row r="11" spans="1:6" x14ac:dyDescent="0.25">
      <c r="A11">
        <v>8</v>
      </c>
      <c r="B11" s="8" t="s">
        <v>302</v>
      </c>
      <c r="C11">
        <v>0</v>
      </c>
      <c r="D11">
        <v>0</v>
      </c>
      <c r="E11" s="8" t="s">
        <v>297</v>
      </c>
      <c r="F11" s="16" t="s">
        <v>295</v>
      </c>
    </row>
    <row r="12" spans="1:6" x14ac:dyDescent="0.25">
      <c r="A12">
        <v>9</v>
      </c>
      <c r="B12" s="8" t="s">
        <v>302</v>
      </c>
      <c r="C12">
        <v>0</v>
      </c>
      <c r="D12">
        <v>0</v>
      </c>
      <c r="E12" s="8" t="s">
        <v>297</v>
      </c>
      <c r="F12" s="16" t="s">
        <v>295</v>
      </c>
    </row>
    <row r="13" spans="1:6" x14ac:dyDescent="0.25">
      <c r="A13">
        <v>10</v>
      </c>
      <c r="B13" s="8" t="s">
        <v>302</v>
      </c>
      <c r="C13">
        <v>0</v>
      </c>
      <c r="D13">
        <v>0</v>
      </c>
      <c r="E13" s="8" t="s">
        <v>297</v>
      </c>
      <c r="F13" s="16" t="s">
        <v>295</v>
      </c>
    </row>
    <row r="14" spans="1:6" x14ac:dyDescent="0.25">
      <c r="A14">
        <v>11</v>
      </c>
      <c r="B14" s="8" t="s">
        <v>302</v>
      </c>
      <c r="C14">
        <v>0</v>
      </c>
      <c r="D14">
        <v>0</v>
      </c>
      <c r="E14" s="8" t="s">
        <v>297</v>
      </c>
      <c r="F14" s="16" t="s">
        <v>295</v>
      </c>
    </row>
    <row r="15" spans="1:6" x14ac:dyDescent="0.25">
      <c r="A15">
        <v>12</v>
      </c>
      <c r="B15" s="8" t="s">
        <v>302</v>
      </c>
      <c r="C15">
        <v>0</v>
      </c>
      <c r="D15">
        <v>0</v>
      </c>
      <c r="E15" s="8" t="s">
        <v>297</v>
      </c>
      <c r="F15" s="16" t="s">
        <v>295</v>
      </c>
    </row>
    <row r="16" spans="1:6" x14ac:dyDescent="0.25">
      <c r="A16">
        <v>13</v>
      </c>
      <c r="B16" s="8" t="s">
        <v>302</v>
      </c>
      <c r="C16">
        <v>0</v>
      </c>
      <c r="D16">
        <v>0</v>
      </c>
      <c r="E16" s="8" t="s">
        <v>297</v>
      </c>
      <c r="F16" s="16" t="s">
        <v>295</v>
      </c>
    </row>
    <row r="17" spans="1:6" x14ac:dyDescent="0.25">
      <c r="A17">
        <v>14</v>
      </c>
      <c r="B17" s="8" t="s">
        <v>302</v>
      </c>
      <c r="C17">
        <v>0</v>
      </c>
      <c r="D17">
        <v>0</v>
      </c>
      <c r="E17" s="8" t="s">
        <v>297</v>
      </c>
      <c r="F17" s="16" t="s">
        <v>295</v>
      </c>
    </row>
    <row r="18" spans="1:6" x14ac:dyDescent="0.25">
      <c r="A18">
        <v>15</v>
      </c>
      <c r="B18" s="8" t="s">
        <v>302</v>
      </c>
      <c r="C18">
        <v>0</v>
      </c>
      <c r="D18">
        <v>0</v>
      </c>
      <c r="E18" s="8" t="s">
        <v>297</v>
      </c>
      <c r="F18" s="16" t="s">
        <v>295</v>
      </c>
    </row>
    <row r="19" spans="1:6" x14ac:dyDescent="0.25">
      <c r="A19">
        <v>16</v>
      </c>
      <c r="B19" s="8" t="s">
        <v>302</v>
      </c>
      <c r="C19">
        <v>0</v>
      </c>
      <c r="D19">
        <v>0</v>
      </c>
      <c r="E19" s="8" t="s">
        <v>297</v>
      </c>
      <c r="F19" s="16" t="s">
        <v>295</v>
      </c>
    </row>
    <row r="20" spans="1:6" x14ac:dyDescent="0.25">
      <c r="A20">
        <v>17</v>
      </c>
      <c r="B20" s="8" t="s">
        <v>302</v>
      </c>
      <c r="C20">
        <v>0</v>
      </c>
      <c r="D20">
        <v>0</v>
      </c>
      <c r="E20" s="8" t="s">
        <v>297</v>
      </c>
      <c r="F20" s="16" t="s">
        <v>295</v>
      </c>
    </row>
    <row r="21" spans="1:6" x14ac:dyDescent="0.25">
      <c r="A21">
        <v>18</v>
      </c>
      <c r="B21" s="8" t="s">
        <v>302</v>
      </c>
      <c r="C21">
        <v>0</v>
      </c>
      <c r="D21">
        <v>0</v>
      </c>
      <c r="E21" s="8" t="s">
        <v>297</v>
      </c>
      <c r="F21" s="16" t="s">
        <v>295</v>
      </c>
    </row>
    <row r="22" spans="1:6" x14ac:dyDescent="0.25">
      <c r="A22">
        <v>19</v>
      </c>
      <c r="B22" s="8" t="s">
        <v>302</v>
      </c>
      <c r="C22">
        <v>0</v>
      </c>
      <c r="D22">
        <v>0</v>
      </c>
      <c r="E22" s="8" t="s">
        <v>297</v>
      </c>
      <c r="F22" s="16" t="s">
        <v>295</v>
      </c>
    </row>
    <row r="23" spans="1:6" x14ac:dyDescent="0.25">
      <c r="A23">
        <v>20</v>
      </c>
      <c r="B23" s="8" t="s">
        <v>302</v>
      </c>
      <c r="C23">
        <v>0</v>
      </c>
      <c r="D23">
        <v>0</v>
      </c>
      <c r="E23" s="8" t="s">
        <v>297</v>
      </c>
      <c r="F23" s="16" t="s">
        <v>295</v>
      </c>
    </row>
    <row r="24" spans="1:6" x14ac:dyDescent="0.25">
      <c r="A24">
        <v>21</v>
      </c>
      <c r="B24" s="8" t="s">
        <v>302</v>
      </c>
      <c r="C24">
        <v>0</v>
      </c>
      <c r="D24">
        <v>0</v>
      </c>
      <c r="E24" s="8" t="s">
        <v>297</v>
      </c>
      <c r="F24" s="16" t="s">
        <v>295</v>
      </c>
    </row>
    <row r="25" spans="1:6" x14ac:dyDescent="0.25">
      <c r="A25">
        <v>22</v>
      </c>
      <c r="B25" s="8" t="s">
        <v>302</v>
      </c>
      <c r="C25">
        <v>0</v>
      </c>
      <c r="D25">
        <v>0</v>
      </c>
      <c r="E25" s="8" t="s">
        <v>297</v>
      </c>
      <c r="F25" s="16" t="s">
        <v>295</v>
      </c>
    </row>
    <row r="26" spans="1:6" x14ac:dyDescent="0.25">
      <c r="A26">
        <v>23</v>
      </c>
      <c r="B26" s="8" t="s">
        <v>302</v>
      </c>
      <c r="C26">
        <v>0</v>
      </c>
      <c r="D26">
        <v>0</v>
      </c>
      <c r="E26" s="8" t="s">
        <v>297</v>
      </c>
      <c r="F26" s="16" t="s">
        <v>295</v>
      </c>
    </row>
    <row r="27" spans="1:6" x14ac:dyDescent="0.25">
      <c r="A27">
        <v>24</v>
      </c>
      <c r="B27" s="8" t="s">
        <v>302</v>
      </c>
      <c r="C27">
        <v>0</v>
      </c>
      <c r="D27">
        <v>0</v>
      </c>
      <c r="E27" s="8" t="s">
        <v>297</v>
      </c>
      <c r="F27" s="16" t="s">
        <v>295</v>
      </c>
    </row>
    <row r="28" spans="1:6" x14ac:dyDescent="0.25">
      <c r="A28">
        <v>25</v>
      </c>
      <c r="B28" s="8" t="s">
        <v>302</v>
      </c>
      <c r="C28">
        <v>0</v>
      </c>
      <c r="D28">
        <v>0</v>
      </c>
      <c r="E28" s="8" t="s">
        <v>297</v>
      </c>
      <c r="F28" s="16" t="s">
        <v>295</v>
      </c>
    </row>
    <row r="29" spans="1:6" x14ac:dyDescent="0.25">
      <c r="A29">
        <v>26</v>
      </c>
      <c r="B29" s="16" t="s">
        <v>302</v>
      </c>
      <c r="C29">
        <v>0</v>
      </c>
      <c r="D29">
        <v>0</v>
      </c>
      <c r="E29" s="8" t="s">
        <v>297</v>
      </c>
      <c r="F29" s="16" t="s">
        <v>295</v>
      </c>
    </row>
    <row r="30" spans="1:6" x14ac:dyDescent="0.25">
      <c r="A30" s="16">
        <v>27</v>
      </c>
      <c r="B30" s="16" t="s">
        <v>302</v>
      </c>
      <c r="C30" s="16">
        <v>0</v>
      </c>
      <c r="D30" s="16">
        <v>0</v>
      </c>
      <c r="E30" s="16" t="s">
        <v>297</v>
      </c>
      <c r="F30" s="16" t="s">
        <v>295</v>
      </c>
    </row>
    <row r="31" spans="1:6" x14ac:dyDescent="0.25">
      <c r="A31" s="16">
        <v>28</v>
      </c>
      <c r="B31" s="16" t="s">
        <v>302</v>
      </c>
      <c r="C31" s="16">
        <v>0</v>
      </c>
      <c r="D31" s="16">
        <v>0</v>
      </c>
      <c r="E31" s="16" t="s">
        <v>297</v>
      </c>
      <c r="F31" s="16" t="s">
        <v>295</v>
      </c>
    </row>
    <row r="32" spans="1:6" x14ac:dyDescent="0.25">
      <c r="A32" s="16">
        <v>29</v>
      </c>
      <c r="B32" s="16" t="s">
        <v>302</v>
      </c>
      <c r="C32" s="16">
        <v>0</v>
      </c>
      <c r="D32" s="16">
        <v>0</v>
      </c>
      <c r="E32" s="16" t="s">
        <v>297</v>
      </c>
      <c r="F32" s="16" t="s">
        <v>295</v>
      </c>
    </row>
    <row r="33" spans="1:6" x14ac:dyDescent="0.25">
      <c r="A33" s="16">
        <v>30</v>
      </c>
      <c r="B33" s="16" t="s">
        <v>302</v>
      </c>
      <c r="C33" s="16">
        <v>0</v>
      </c>
      <c r="D33" s="16">
        <v>0</v>
      </c>
      <c r="E33" s="16" t="s">
        <v>297</v>
      </c>
      <c r="F33" s="16" t="s">
        <v>295</v>
      </c>
    </row>
    <row r="34" spans="1:6" x14ac:dyDescent="0.25">
      <c r="A34" s="16">
        <v>31</v>
      </c>
      <c r="B34" s="16" t="s">
        <v>302</v>
      </c>
      <c r="C34" s="16">
        <v>0</v>
      </c>
      <c r="D34" s="16">
        <v>0</v>
      </c>
      <c r="E34" s="16" t="s">
        <v>297</v>
      </c>
      <c r="F34" s="16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"/>
  <sheetViews>
    <sheetView topLeftCell="A12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 s="12" t="s">
        <v>297</v>
      </c>
      <c r="F4" t="s">
        <v>301</v>
      </c>
    </row>
    <row r="5" spans="1:6" x14ac:dyDescent="0.25">
      <c r="A5" s="16">
        <v>2</v>
      </c>
      <c r="B5" s="16" t="s">
        <v>324</v>
      </c>
      <c r="C5" s="16">
        <v>0</v>
      </c>
      <c r="D5" s="12">
        <f t="shared" ref="D5:D34" si="0">C5</f>
        <v>0</v>
      </c>
      <c r="E5" s="12" t="s">
        <v>297</v>
      </c>
      <c r="F5" s="12" t="s">
        <v>301</v>
      </c>
    </row>
    <row r="6" spans="1:6" x14ac:dyDescent="0.25">
      <c r="A6" s="16">
        <v>3</v>
      </c>
      <c r="B6" s="16" t="s">
        <v>324</v>
      </c>
      <c r="C6" s="16">
        <v>0</v>
      </c>
      <c r="D6" s="12">
        <f t="shared" si="0"/>
        <v>0</v>
      </c>
      <c r="E6" s="12" t="s">
        <v>297</v>
      </c>
      <c r="F6" s="12" t="s">
        <v>301</v>
      </c>
    </row>
    <row r="7" spans="1:6" s="6" customFormat="1" x14ac:dyDescent="0.25">
      <c r="A7" s="6">
        <v>4</v>
      </c>
      <c r="B7" s="16" t="s">
        <v>324</v>
      </c>
      <c r="C7" s="16">
        <v>0</v>
      </c>
      <c r="D7" s="6">
        <f t="shared" si="0"/>
        <v>0</v>
      </c>
      <c r="E7" s="6" t="s">
        <v>297</v>
      </c>
      <c r="F7" s="6" t="s">
        <v>301</v>
      </c>
    </row>
    <row r="8" spans="1:6" x14ac:dyDescent="0.25">
      <c r="A8" s="16">
        <v>5</v>
      </c>
      <c r="B8" s="16" t="s">
        <v>324</v>
      </c>
      <c r="C8" s="16">
        <v>0</v>
      </c>
      <c r="D8" s="12">
        <f t="shared" si="0"/>
        <v>0</v>
      </c>
      <c r="E8" s="12" t="s">
        <v>297</v>
      </c>
      <c r="F8" s="12" t="s">
        <v>301</v>
      </c>
    </row>
    <row r="9" spans="1:6" x14ac:dyDescent="0.25">
      <c r="A9" s="16">
        <v>6</v>
      </c>
      <c r="B9" s="16" t="s">
        <v>324</v>
      </c>
      <c r="C9" s="16">
        <v>0</v>
      </c>
      <c r="D9" s="12">
        <f t="shared" si="0"/>
        <v>0</v>
      </c>
      <c r="E9" s="12" t="s">
        <v>297</v>
      </c>
      <c r="F9" s="12" t="s">
        <v>301</v>
      </c>
    </row>
    <row r="10" spans="1:6" x14ac:dyDescent="0.25">
      <c r="A10" s="16">
        <v>7</v>
      </c>
      <c r="B10" s="16" t="s">
        <v>324</v>
      </c>
      <c r="C10" s="16">
        <v>0</v>
      </c>
      <c r="D10" s="12">
        <f t="shared" si="0"/>
        <v>0</v>
      </c>
      <c r="E10" s="12" t="s">
        <v>297</v>
      </c>
      <c r="F10" s="12" t="s">
        <v>301</v>
      </c>
    </row>
    <row r="11" spans="1:6" x14ac:dyDescent="0.25">
      <c r="A11" s="16">
        <v>8</v>
      </c>
      <c r="B11" s="16" t="s">
        <v>324</v>
      </c>
      <c r="C11" s="16">
        <v>0</v>
      </c>
      <c r="D11" s="12">
        <f t="shared" si="0"/>
        <v>0</v>
      </c>
      <c r="E11" s="12" t="s">
        <v>297</v>
      </c>
      <c r="F11" s="12" t="s">
        <v>301</v>
      </c>
    </row>
    <row r="12" spans="1:6" x14ac:dyDescent="0.25">
      <c r="A12" s="16">
        <v>9</v>
      </c>
      <c r="B12" s="16" t="s">
        <v>324</v>
      </c>
      <c r="C12" s="16">
        <v>0</v>
      </c>
      <c r="D12" s="12">
        <f t="shared" si="0"/>
        <v>0</v>
      </c>
      <c r="E12" s="12" t="s">
        <v>297</v>
      </c>
      <c r="F12" s="12" t="s">
        <v>301</v>
      </c>
    </row>
    <row r="13" spans="1:6" x14ac:dyDescent="0.25">
      <c r="A13" s="16">
        <v>10</v>
      </c>
      <c r="B13" s="16" t="s">
        <v>324</v>
      </c>
      <c r="C13" s="16">
        <v>0</v>
      </c>
      <c r="D13" s="12">
        <f t="shared" si="0"/>
        <v>0</v>
      </c>
      <c r="E13" s="12" t="s">
        <v>297</v>
      </c>
      <c r="F13" s="12" t="s">
        <v>301</v>
      </c>
    </row>
    <row r="14" spans="1:6" x14ac:dyDescent="0.25">
      <c r="A14" s="16">
        <v>11</v>
      </c>
      <c r="B14" s="16" t="s">
        <v>324</v>
      </c>
      <c r="C14" s="16">
        <v>0</v>
      </c>
      <c r="D14" s="12">
        <f t="shared" si="0"/>
        <v>0</v>
      </c>
      <c r="E14" s="12" t="s">
        <v>297</v>
      </c>
      <c r="F14" s="12" t="s">
        <v>301</v>
      </c>
    </row>
    <row r="15" spans="1:6" x14ac:dyDescent="0.25">
      <c r="A15" s="16">
        <v>12</v>
      </c>
      <c r="B15" s="16" t="s">
        <v>324</v>
      </c>
      <c r="C15" s="16">
        <v>0</v>
      </c>
      <c r="D15" s="12">
        <f t="shared" si="0"/>
        <v>0</v>
      </c>
      <c r="E15" s="12" t="s">
        <v>297</v>
      </c>
      <c r="F15" s="12" t="s">
        <v>301</v>
      </c>
    </row>
    <row r="16" spans="1:6" x14ac:dyDescent="0.25">
      <c r="A16" s="16">
        <v>13</v>
      </c>
      <c r="B16" s="16" t="s">
        <v>324</v>
      </c>
      <c r="C16" s="16">
        <v>0</v>
      </c>
      <c r="D16" s="12">
        <f t="shared" si="0"/>
        <v>0</v>
      </c>
      <c r="E16" s="12" t="s">
        <v>297</v>
      </c>
      <c r="F16" s="12" t="s">
        <v>301</v>
      </c>
    </row>
    <row r="17" spans="1:6" x14ac:dyDescent="0.25">
      <c r="A17" s="16">
        <v>14</v>
      </c>
      <c r="B17" s="16" t="s">
        <v>324</v>
      </c>
      <c r="C17" s="16">
        <v>0</v>
      </c>
      <c r="D17" s="12">
        <f t="shared" si="0"/>
        <v>0</v>
      </c>
      <c r="E17" s="12" t="s">
        <v>297</v>
      </c>
      <c r="F17" s="12" t="s">
        <v>301</v>
      </c>
    </row>
    <row r="18" spans="1:6" x14ac:dyDescent="0.25">
      <c r="A18" s="16">
        <v>15</v>
      </c>
      <c r="B18" s="16" t="s">
        <v>324</v>
      </c>
      <c r="C18" s="16">
        <v>0</v>
      </c>
      <c r="D18" s="12">
        <f t="shared" si="0"/>
        <v>0</v>
      </c>
      <c r="E18" s="12" t="s">
        <v>297</v>
      </c>
      <c r="F18" s="12" t="s">
        <v>301</v>
      </c>
    </row>
    <row r="19" spans="1:6" x14ac:dyDescent="0.25">
      <c r="A19" s="16">
        <v>16</v>
      </c>
      <c r="B19" s="16" t="s">
        <v>324</v>
      </c>
      <c r="C19" s="16">
        <v>0</v>
      </c>
      <c r="D19" s="12">
        <f t="shared" si="0"/>
        <v>0</v>
      </c>
      <c r="E19" s="12" t="s">
        <v>297</v>
      </c>
      <c r="F19" s="12" t="s">
        <v>301</v>
      </c>
    </row>
    <row r="20" spans="1:6" x14ac:dyDescent="0.25">
      <c r="A20" s="16">
        <v>17</v>
      </c>
      <c r="B20" s="16" t="s">
        <v>324</v>
      </c>
      <c r="C20" s="16">
        <v>0</v>
      </c>
      <c r="D20" s="12">
        <f t="shared" si="0"/>
        <v>0</v>
      </c>
      <c r="E20" s="12" t="s">
        <v>297</v>
      </c>
      <c r="F20" s="12" t="s">
        <v>301</v>
      </c>
    </row>
    <row r="21" spans="1:6" x14ac:dyDescent="0.25">
      <c r="A21" s="16">
        <v>18</v>
      </c>
      <c r="B21" s="16" t="s">
        <v>324</v>
      </c>
      <c r="C21" s="16">
        <v>0</v>
      </c>
      <c r="D21" s="12">
        <f t="shared" si="0"/>
        <v>0</v>
      </c>
      <c r="E21" s="12" t="s">
        <v>297</v>
      </c>
      <c r="F21" s="12" t="s">
        <v>301</v>
      </c>
    </row>
    <row r="22" spans="1:6" x14ac:dyDescent="0.25">
      <c r="A22" s="16">
        <v>19</v>
      </c>
      <c r="B22" s="16" t="s">
        <v>324</v>
      </c>
      <c r="C22" s="16">
        <v>0</v>
      </c>
      <c r="D22" s="12">
        <f t="shared" si="0"/>
        <v>0</v>
      </c>
      <c r="E22" s="12" t="s">
        <v>297</v>
      </c>
      <c r="F22" s="12" t="s">
        <v>301</v>
      </c>
    </row>
    <row r="23" spans="1:6" x14ac:dyDescent="0.25">
      <c r="A23" s="16">
        <v>20</v>
      </c>
      <c r="B23" s="16" t="s">
        <v>324</v>
      </c>
      <c r="C23" s="16">
        <v>0</v>
      </c>
      <c r="D23" s="12">
        <f t="shared" si="0"/>
        <v>0</v>
      </c>
      <c r="E23" s="12" t="s">
        <v>297</v>
      </c>
      <c r="F23" s="12" t="s">
        <v>301</v>
      </c>
    </row>
    <row r="24" spans="1:6" x14ac:dyDescent="0.25">
      <c r="A24" s="16">
        <v>21</v>
      </c>
      <c r="B24" s="16" t="s">
        <v>324</v>
      </c>
      <c r="C24" s="16">
        <v>0</v>
      </c>
      <c r="D24" s="12">
        <f t="shared" si="0"/>
        <v>0</v>
      </c>
      <c r="E24" s="12" t="s">
        <v>297</v>
      </c>
      <c r="F24" s="12" t="s">
        <v>301</v>
      </c>
    </row>
    <row r="25" spans="1:6" x14ac:dyDescent="0.25">
      <c r="A25" s="16">
        <v>22</v>
      </c>
      <c r="B25" s="16" t="s">
        <v>324</v>
      </c>
      <c r="C25" s="16">
        <v>0</v>
      </c>
      <c r="D25" s="12">
        <f t="shared" si="0"/>
        <v>0</v>
      </c>
      <c r="E25" s="12" t="s">
        <v>297</v>
      </c>
      <c r="F25" s="12" t="s">
        <v>301</v>
      </c>
    </row>
    <row r="26" spans="1:6" x14ac:dyDescent="0.25">
      <c r="A26" s="16">
        <v>23</v>
      </c>
      <c r="B26" s="16" t="s">
        <v>324</v>
      </c>
      <c r="C26" s="16">
        <v>0</v>
      </c>
      <c r="D26" s="12">
        <f t="shared" si="0"/>
        <v>0</v>
      </c>
      <c r="E26" s="12" t="s">
        <v>297</v>
      </c>
      <c r="F26" s="12" t="s">
        <v>301</v>
      </c>
    </row>
    <row r="27" spans="1:6" x14ac:dyDescent="0.25">
      <c r="A27" s="16">
        <v>24</v>
      </c>
      <c r="B27" s="16" t="s">
        <v>324</v>
      </c>
      <c r="C27" s="16">
        <v>0</v>
      </c>
      <c r="D27" s="12">
        <f t="shared" si="0"/>
        <v>0</v>
      </c>
      <c r="E27" s="12" t="s">
        <v>297</v>
      </c>
      <c r="F27" s="12" t="s">
        <v>301</v>
      </c>
    </row>
    <row r="28" spans="1:6" x14ac:dyDescent="0.25">
      <c r="A28" s="16">
        <v>25</v>
      </c>
      <c r="B28" s="16" t="s">
        <v>324</v>
      </c>
      <c r="C28" s="16">
        <v>0</v>
      </c>
      <c r="D28" s="12">
        <f t="shared" si="0"/>
        <v>0</v>
      </c>
      <c r="E28" s="16" t="s">
        <v>297</v>
      </c>
      <c r="F28" s="12" t="s">
        <v>301</v>
      </c>
    </row>
    <row r="29" spans="1:6" x14ac:dyDescent="0.25">
      <c r="A29" s="16">
        <v>26</v>
      </c>
      <c r="B29" s="16" t="s">
        <v>324</v>
      </c>
      <c r="C29" s="16">
        <v>0</v>
      </c>
      <c r="D29" s="12">
        <f t="shared" si="0"/>
        <v>0</v>
      </c>
      <c r="E29" s="16" t="s">
        <v>297</v>
      </c>
      <c r="F29" s="16" t="s">
        <v>301</v>
      </c>
    </row>
    <row r="30" spans="1:6" x14ac:dyDescent="0.25">
      <c r="A30" s="16">
        <v>27</v>
      </c>
      <c r="B30" s="16" t="s">
        <v>324</v>
      </c>
      <c r="C30" s="16">
        <v>0</v>
      </c>
      <c r="D30" s="16">
        <f t="shared" si="0"/>
        <v>0</v>
      </c>
      <c r="E30" s="16" t="s">
        <v>297</v>
      </c>
      <c r="F30" s="16" t="s">
        <v>301</v>
      </c>
    </row>
    <row r="31" spans="1:6" x14ac:dyDescent="0.25">
      <c r="A31" s="16">
        <v>28</v>
      </c>
      <c r="B31" s="16" t="s">
        <v>324</v>
      </c>
      <c r="C31" s="16">
        <v>0</v>
      </c>
      <c r="D31" s="16">
        <f t="shared" si="0"/>
        <v>0</v>
      </c>
      <c r="E31" s="16" t="s">
        <v>297</v>
      </c>
      <c r="F31" s="16" t="s">
        <v>301</v>
      </c>
    </row>
    <row r="32" spans="1:6" x14ac:dyDescent="0.25">
      <c r="A32" s="16">
        <v>29</v>
      </c>
      <c r="B32" s="16" t="s">
        <v>324</v>
      </c>
      <c r="C32" s="16">
        <v>0</v>
      </c>
      <c r="D32" s="16">
        <f t="shared" si="0"/>
        <v>0</v>
      </c>
      <c r="E32" s="16" t="s">
        <v>297</v>
      </c>
      <c r="F32" s="16" t="s">
        <v>301</v>
      </c>
    </row>
    <row r="33" spans="1:6" x14ac:dyDescent="0.25">
      <c r="A33" s="16">
        <v>30</v>
      </c>
      <c r="B33" s="16" t="s">
        <v>324</v>
      </c>
      <c r="C33" s="16">
        <v>0</v>
      </c>
      <c r="D33" s="16">
        <f t="shared" si="0"/>
        <v>0</v>
      </c>
      <c r="E33" s="16" t="s">
        <v>297</v>
      </c>
      <c r="F33" s="16" t="s">
        <v>301</v>
      </c>
    </row>
    <row r="34" spans="1:6" x14ac:dyDescent="0.25">
      <c r="A34">
        <v>31</v>
      </c>
      <c r="B34" s="16" t="s">
        <v>324</v>
      </c>
      <c r="C34" s="16">
        <v>0</v>
      </c>
      <c r="D34" s="16">
        <f t="shared" si="0"/>
        <v>0</v>
      </c>
      <c r="E34" s="16" t="s">
        <v>297</v>
      </c>
      <c r="F34" s="16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2022-01-11T21:02:52Z</cp:lastPrinted>
  <dcterms:created xsi:type="dcterms:W3CDTF">2021-04-13T22:20:55Z</dcterms:created>
  <dcterms:modified xsi:type="dcterms:W3CDTF">2022-04-13T21:02:20Z</dcterms:modified>
</cp:coreProperties>
</file>