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cnomina\f\INFORMACION 2019\TRANSPARENCIA\FORMATOS\ABRIL\2DO ENVIO\FORMATOS_VALIDADOS_Y_CON_OBSERVACIONE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152511"/>
</workbook>
</file>

<file path=xl/calcChain.xml><?xml version="1.0" encoding="utf-8"?>
<calcChain xmlns="http://schemas.openxmlformats.org/spreadsheetml/2006/main">
  <c r="N17" i="1" l="1"/>
  <c r="N9" i="1"/>
  <c r="N10" i="1"/>
  <c r="BN8" i="1"/>
  <c r="BN11" i="1"/>
  <c r="BN12" i="1"/>
  <c r="BN13" i="1"/>
  <c r="BN14" i="1"/>
  <c r="BN15" i="1"/>
  <c r="BN16" i="1"/>
  <c r="BN17" i="1"/>
  <c r="BN10" i="1"/>
  <c r="BN9" i="1"/>
  <c r="AA17" i="1"/>
  <c r="AI9" i="1" l="1"/>
  <c r="AI10" i="1"/>
  <c r="AI11" i="1"/>
  <c r="AI12" i="1"/>
  <c r="AI13" i="1"/>
  <c r="AI14" i="1"/>
  <c r="AI15" i="1"/>
  <c r="AI16" i="1"/>
  <c r="AI17" i="1"/>
  <c r="AI8" i="1"/>
  <c r="N8" i="1"/>
  <c r="BI17" i="1" l="1"/>
  <c r="BH17" i="1"/>
  <c r="W17" i="1"/>
  <c r="V17" i="1"/>
  <c r="M17" i="1"/>
  <c r="BI16" i="1"/>
  <c r="BH16" i="1"/>
  <c r="N16" i="1"/>
  <c r="W16" i="1" s="1"/>
  <c r="M16" i="1"/>
  <c r="V16" i="1" s="1"/>
  <c r="BI15" i="1"/>
  <c r="BH15" i="1"/>
  <c r="W15" i="1"/>
  <c r="V15" i="1"/>
  <c r="N15" i="1"/>
  <c r="M15" i="1"/>
  <c r="BI14" i="1"/>
  <c r="BH14" i="1"/>
  <c r="W14" i="1"/>
  <c r="M14" i="1"/>
  <c r="V14" i="1" s="1"/>
  <c r="BI13" i="1"/>
  <c r="BH13" i="1"/>
  <c r="V13" i="1"/>
  <c r="N13" i="1"/>
  <c r="W13" i="1" s="1"/>
  <c r="M13" i="1"/>
  <c r="BI12" i="1"/>
  <c r="BH12" i="1"/>
  <c r="W12" i="1"/>
  <c r="N12" i="1"/>
  <c r="M12" i="1"/>
  <c r="V12" i="1" s="1"/>
  <c r="BI11" i="1"/>
  <c r="BH11" i="1"/>
  <c r="V11" i="1"/>
  <c r="N11" i="1"/>
  <c r="W11" i="1" s="1"/>
  <c r="M11" i="1"/>
  <c r="BI10" i="1"/>
  <c r="BH10" i="1"/>
  <c r="W10" i="1"/>
  <c r="M10" i="1"/>
  <c r="V10" i="1" s="1"/>
  <c r="BI9" i="1"/>
  <c r="BH9" i="1"/>
  <c r="V9" i="1"/>
  <c r="W9" i="1"/>
  <c r="M9" i="1"/>
  <c r="BI8" i="1"/>
  <c r="BH8" i="1"/>
  <c r="W8" i="1"/>
  <c r="M8" i="1"/>
  <c r="V8" i="1" s="1"/>
</calcChain>
</file>

<file path=xl/sharedStrings.xml><?xml version="1.0" encoding="utf-8"?>
<sst xmlns="http://schemas.openxmlformats.org/spreadsheetml/2006/main" count="769" uniqueCount="273">
  <si>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</si>
  <si>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</si>
  <si>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</si>
  <si>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</si>
  <si>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</si>
  <si>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</si>
  <si>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</si>
  <si>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</si>
  <si>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</si>
  <si>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</si>
  <si>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</si>
  <si>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</si>
  <si>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</si>
  <si>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</si>
  <si>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</si>
  <si>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</si>
  <si>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</si>
  <si>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</si>
  <si>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</si>
  <si>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</si>
  <si>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</si>
  <si>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</si>
  <si>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</si>
  <si>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</si>
  <si>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</si>
  <si>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</si>
  <si>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</si>
  <si>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</si>
  <si>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</si>
  <si>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</si>
  <si>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</si>
  <si>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</si>
  <si>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</si>
  <si>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</si>
  <si>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</si>
  <si>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</si>
  <si>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</si>
  <si>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</si>
  <si>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</si>
  <si>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</si>
  <si>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</si>
  <si>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</si>
  <si>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</si>
  <si>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</si>
  <si>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</si>
  <si>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</si>
  <si>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</si>
  <si>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</si>
  <si>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</si>
  <si>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</si>
  <si>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</si>
  <si>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</si>
  <si>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</si>
  <si>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</si>
  <si>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</si>
  <si>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</si>
  <si>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</si>
  <si>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</si>
  <si>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</si>
  <si>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</si>
  <si>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</si>
  <si>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</si>
  <si>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</si>
  <si>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</si>
  <si>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</si>
  <si>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</si>
  <si>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</si>
  <si>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</si>
  <si>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</si>
  <si>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</si>
  <si>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</si>
  <si>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</si>
  <si>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</si>
  <si>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</si>
  <si>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</si>
  <si>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</si>
  <si>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</si>
  <si>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</si>
  <si>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</si>
  <si>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</si>
  <si>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</si>
  <si>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</si>
  <si>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</si>
  <si>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</si>
  <si>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</si>
  <si>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</si>
  <si>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</si>
  <si>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</si>
  <si>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</si>
  <si>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</si>
  <si>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</si>
  <si>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</si>
  <si>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</si>
  <si>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</si>
  <si>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</si>
  <si>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</si>
  <si>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</si>
  <si>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</si>
  <si>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</si>
  <si>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</si>
  <si>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</si>
  <si>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</si>
  <si>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</si>
  <si>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</si>
  <si>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</si>
  <si>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</si>
  <si>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</si>
  <si>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</si>
  <si>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</si>
  <si>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</si>
  <si>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</si>
  <si>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</si>
  <si>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</si>
  <si>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</si>
  <si>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</si>
  <si>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</si>
  <si>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</si>
  <si>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</si>
  <si>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</si>
  <si>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</si>
  <si>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</si>
  <si>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</si>
  <si>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</si>
  <si>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</si>
  <si>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</si>
  <si>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</si>
  <si>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</si>
  <si>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</si>
  <si>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</si>
  <si>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</si>
  <si>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</si>
  <si>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</si>
  <si>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</si>
  <si>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</si>
  <si>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</si>
  <si>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</si>
  <si>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</si>
  <si>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</si>
  <si>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</si>
  <si>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</si>
  <si>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</si>
  <si>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</si>
  <si>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</si>
  <si>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</si>
  <si>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</si>
  <si>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</si>
  <si>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</si>
  <si>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</si>
  <si>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</si>
  <si>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</si>
  <si>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</si>
  <si>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</si>
  <si>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</si>
  <si>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</si>
  <si>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</si>
  <si>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</si>
  <si>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</si>
  <si>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</si>
  <si>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</si>
  <si>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</si>
  <si>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</si>
  <si>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</si>
  <si>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</si>
  <si>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</si>
  <si>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</si>
  <si>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</si>
  <si>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</si>
  <si>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</si>
  <si>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</si>
  <si>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</si>
  <si>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</si>
  <si>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</si>
  <si>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</si>
  <si>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</si>
  <si>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</si>
  <si>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</si>
  <si>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</si>
  <si>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</si>
  <si>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</si>
  <si>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</si>
  <si>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</si>
  <si>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</si>
  <si>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</si>
  <si>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_Periodicidad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</si>
  <si>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</si>
  <si>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</si>
  <si>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</si>
  <si>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</si>
  <si>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</si>
  <si>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</si>
  <si>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</si>
  <si>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</si>
  <si>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</si>
  <si>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</si>
  <si>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</si>
  <si>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</si>
  <si>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</si>
  <si>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</si>
  <si>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</si>
  <si>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</si>
  <si>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</si>
  <si>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</si>
  <si>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</si>
  <si>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</si>
  <si>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</si>
  <si>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</si>
  <si>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</si>
  <si>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</si>
  <si>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</si>
  <si>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</si>
  <si>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</si>
  <si>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</si>
  <si>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</si>
  <si>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JEFE DE OFICINA OPERADORA</t>
  </si>
  <si>
    <t>DIRECCION GENERAL</t>
  </si>
  <si>
    <t>MAX ARGENIS</t>
  </si>
  <si>
    <t>RODRIGUEZ</t>
  </si>
  <si>
    <t>ROBLES</t>
  </si>
  <si>
    <t>ÚNICA</t>
  </si>
  <si>
    <t>NO EXISTE</t>
  </si>
  <si>
    <t>NINGUNA</t>
  </si>
  <si>
    <t>SALARIO</t>
  </si>
  <si>
    <t>QUINCENAL</t>
  </si>
  <si>
    <t>NO HAY EN ESTE PERIODO</t>
  </si>
  <si>
    <t>SEMESTRAL</t>
  </si>
  <si>
    <t>NO HAY GRATIFICACIONES</t>
  </si>
  <si>
    <t>ANUAL</t>
  </si>
  <si>
    <t>NO EXISTE COMISIONES</t>
  </si>
  <si>
    <t>NO EXISTE DIETAS</t>
  </si>
  <si>
    <t>NO EXISTE BONOS</t>
  </si>
  <si>
    <t>NINGUNO</t>
  </si>
  <si>
    <t>NO HAY UN PAGO DE SEGURO</t>
  </si>
  <si>
    <t>NO HAY OTRAS PRESTACIONES</t>
  </si>
  <si>
    <t>PESOS MEXICANOS</t>
  </si>
  <si>
    <t>SECCIÓN COMERCIAL Y ADMINISTRATIVA</t>
  </si>
  <si>
    <t>JEFE DE LA SECCION COMERCIAL Y ADMINISTRATIVA</t>
  </si>
  <si>
    <t>JEFE DE LA SECCION ADMINISTRATIVA Y COMERCIAL</t>
  </si>
  <si>
    <t>JEFATURA DE OFICINA</t>
  </si>
  <si>
    <t>SANDER</t>
  </si>
  <si>
    <t>AMBROCIO</t>
  </si>
  <si>
    <t>LOPEZ</t>
  </si>
  <si>
    <t>JEFE DE LA SECCIÓN DE OPERACIÓN Y MANTENIMIENTO</t>
  </si>
  <si>
    <t>ARTURO</t>
  </si>
  <si>
    <t>MORTERA</t>
  </si>
  <si>
    <t>VERA</t>
  </si>
  <si>
    <t>CAJA RECAUDADORA</t>
  </si>
  <si>
    <t>CAJERO</t>
  </si>
  <si>
    <t>SECCION COMERCIAL Y ADMINISTRATIVA</t>
  </si>
  <si>
    <t>GUADALUPE</t>
  </si>
  <si>
    <t>ZETINA</t>
  </si>
  <si>
    <t>VALDEOLIVAR</t>
  </si>
  <si>
    <t>FONTANERO</t>
  </si>
  <si>
    <t>BOMBERO</t>
  </si>
  <si>
    <t>SECCION DE OPERACIÓN Y MANTENIMIENTO</t>
  </si>
  <si>
    <t>ROBERTO</t>
  </si>
  <si>
    <t>ALVARADO</t>
  </si>
  <si>
    <t>HASSAN</t>
  </si>
  <si>
    <t>AZAMAR</t>
  </si>
  <si>
    <t>RAMIREZ</t>
  </si>
  <si>
    <t>AMADOR</t>
  </si>
  <si>
    <t>SANCHEZ</t>
  </si>
  <si>
    <t>ANTONIO</t>
  </si>
  <si>
    <t>JOAQUIN</t>
  </si>
  <si>
    <t>AVILA</t>
  </si>
  <si>
    <t>RUDECINO</t>
  </si>
  <si>
    <t>GABRIEL</t>
  </si>
  <si>
    <t>PACHECO</t>
  </si>
  <si>
    <t>LUNA</t>
  </si>
  <si>
    <t>GERMAN</t>
  </si>
  <si>
    <t>MEJIA</t>
  </si>
  <si>
    <t>REYES</t>
  </si>
  <si>
    <t>OFICINA OPERADORA JESUS CARRANZA VER.; 1°ER TIMESTRE 2019</t>
  </si>
  <si>
    <t>COMPESACION TEMPORAL COMPACTABLE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</si>
</sst>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4" fontId="0" fillId="0" borderId="0" xfId="0" applyNumberFormat="1"/>
    <xf numFmtId="0" fontId="3" fillId="3" borderId="0" xfId="0" applyFont="1" applyFill="1"/>
    <xf numFmtId="0" fontId="0" fillId="0" borderId="0" xfId="0" applyNumberFormat="1"/>
    <xf numFmtId="0" fontId="0" fillId="3" borderId="0" xfId="0" applyFill="1" applyBorder="1"/>
    <xf numFmtId="0" fontId="0" fillId="0" borderId="0" xfId="0"/>
    <xf numFmtId="0" fontId="0" fillId="3" borderId="0" xfId="0" applyNumberFormat="1" applyFill="1" applyBorder="1"/>
    <xf numFmtId="0" fontId="0" fillId="0" borderId="0" xfId="0" applyFill="1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7"/>
  <sheetViews>
    <sheetView tabSelected="1" topLeftCell="CK2" workbookViewId="0">
      <selection activeCell="CL19" sqref="CL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7.28515625" bestFit="1" customWidth="1"/>
    <col min="10" max="10" width="30.42578125" bestFit="1" customWidth="1"/>
    <col min="11" max="11" width="32.28515625" bestFit="1" customWidth="1"/>
    <col min="12" max="12" width="14" bestFit="1" customWidth="1"/>
    <col min="13" max="13" width="35.5703125" bestFit="1" customWidth="1"/>
    <col min="14" max="14" width="34.85546875" bestFit="1" customWidth="1"/>
    <col min="15" max="15" width="48.42578125" bestFit="1" customWidth="1"/>
    <col min="16" max="16" width="46.5703125" bestFit="1" customWidth="1"/>
    <col min="17" max="17" width="45.85546875" bestFit="1" customWidth="1"/>
    <col min="18" max="18" width="46.7109375" bestFit="1" customWidth="1"/>
    <col min="19" max="19" width="47.28515625" bestFit="1" customWidth="1"/>
    <col min="20" max="20" width="47.7109375" bestFit="1" customWidth="1"/>
    <col min="21" max="21" width="26" bestFit="1" customWidth="1"/>
    <col min="22" max="22" width="24.140625" bestFit="1" customWidth="1"/>
    <col min="23" max="23" width="23.42578125" bestFit="1" customWidth="1"/>
    <col min="24" max="24" width="24.28515625" bestFit="1" customWidth="1"/>
    <col min="25" max="25" width="41.5703125" bestFit="1" customWidth="1"/>
    <col min="26" max="26" width="39.7109375" bestFit="1" customWidth="1"/>
    <col min="27" max="27" width="39" bestFit="1" customWidth="1"/>
    <col min="28" max="28" width="39.85546875" bestFit="1" customWidth="1"/>
    <col min="29" max="29" width="31.140625" bestFit="1" customWidth="1"/>
    <col min="30" max="30" width="29.42578125" bestFit="1" customWidth="1"/>
    <col min="31" max="31" width="28.7109375" bestFit="1" customWidth="1"/>
    <col min="32" max="32" width="29.42578125" bestFit="1" customWidth="1"/>
    <col min="33" max="33" width="24.7109375" bestFit="1" customWidth="1"/>
    <col min="34" max="34" width="22.85546875" bestFit="1" customWidth="1"/>
    <col min="35" max="35" width="22.140625" bestFit="1" customWidth="1"/>
    <col min="36" max="36" width="23" bestFit="1" customWidth="1"/>
    <col min="37" max="37" width="28.28515625" bestFit="1" customWidth="1"/>
    <col min="38" max="38" width="26.42578125" bestFit="1" customWidth="1"/>
    <col min="39" max="39" width="25.7109375" bestFit="1" customWidth="1"/>
    <col min="40" max="40" width="26.5703125" bestFit="1" customWidth="1"/>
    <col min="41" max="41" width="24" bestFit="1" customWidth="1"/>
    <col min="42" max="42" width="22.28515625" bestFit="1" customWidth="1"/>
    <col min="43" max="43" width="21.5703125" bestFit="1" customWidth="1"/>
    <col min="44" max="44" width="22.28515625" bestFit="1" customWidth="1"/>
    <col min="45" max="45" width="24" bestFit="1" customWidth="1"/>
    <col min="46" max="46" width="22.140625" bestFit="1" customWidth="1"/>
    <col min="47" max="47" width="21.42578125" bestFit="1" customWidth="1"/>
    <col min="48" max="48" width="22.28515625" bestFit="1" customWidth="1"/>
    <col min="49" max="49" width="27" bestFit="1" customWidth="1"/>
    <col min="50" max="50" width="25.140625" bestFit="1" customWidth="1"/>
    <col min="51" max="51" width="24.42578125" bestFit="1" customWidth="1"/>
    <col min="52" max="52" width="25.28515625" bestFit="1" customWidth="1"/>
    <col min="53" max="53" width="36" bestFit="1" customWidth="1"/>
    <col min="54" max="54" width="33.5703125" bestFit="1" customWidth="1"/>
    <col min="55" max="55" width="32.85546875" bestFit="1" customWidth="1"/>
    <col min="56" max="56" width="33.5703125" bestFit="1" customWidth="1"/>
    <col min="57" max="57" width="23.7109375" bestFit="1" customWidth="1"/>
    <col min="58" max="58" width="23" bestFit="1" customWidth="1"/>
    <col min="59" max="59" width="23.85546875" bestFit="1" customWidth="1"/>
    <col min="60" max="60" width="30.5703125" bestFit="1" customWidth="1"/>
    <col min="61" max="61" width="29.85546875" bestFit="1" customWidth="1"/>
    <col min="62" max="62" width="30.5703125" bestFit="1" customWidth="1"/>
    <col min="63" max="64" width="23" bestFit="1" customWidth="1"/>
    <col min="65" max="65" width="41.85546875" bestFit="1" customWidth="1"/>
    <col min="66" max="66" width="41.140625" bestFit="1" customWidth="1"/>
    <col min="67" max="67" width="43.85546875" bestFit="1" customWidth="1"/>
    <col min="68" max="68" width="24.140625" bestFit="1" customWidth="1"/>
    <col min="69" max="69" width="22.85546875" bestFit="1" customWidth="1"/>
    <col min="70" max="70" width="26.5703125" bestFit="1" customWidth="1"/>
    <col min="71" max="71" width="27.5703125" bestFit="1" customWidth="1"/>
    <col min="72" max="72" width="26.42578125" bestFit="1" customWidth="1"/>
    <col min="73" max="73" width="27.140625" bestFit="1" customWidth="1"/>
    <col min="74" max="74" width="35.42578125" bestFit="1" customWidth="1"/>
    <col min="75" max="75" width="37.5703125" bestFit="1" customWidth="1"/>
    <col min="76" max="76" width="39.28515625" bestFit="1" customWidth="1"/>
    <col min="77" max="77" width="42.140625" bestFit="1" customWidth="1"/>
    <col min="78" max="78" width="41.85546875" bestFit="1" customWidth="1"/>
    <col min="79" max="79" width="42.140625" bestFit="1" customWidth="1"/>
    <col min="80" max="80" width="46.85546875" bestFit="1" customWidth="1"/>
    <col min="81" max="81" width="46.140625" bestFit="1" customWidth="1"/>
    <col min="82" max="82" width="46.85546875" bestFit="1" customWidth="1"/>
    <col min="83" max="83" width="66.5703125" bestFit="1" customWidth="1"/>
    <col min="84" max="84" width="64.7109375" bestFit="1" customWidth="1"/>
    <col min="85" max="85" width="64" bestFit="1" customWidth="1"/>
    <col min="86" max="86" width="64.85546875" bestFit="1" customWidth="1"/>
    <col min="87" max="87" width="36.85546875" bestFit="1" customWidth="1"/>
    <col min="88" max="88" width="37.42578125" bestFit="1" customWidth="1"/>
    <col min="89" max="89" width="64.85546875" bestFit="1" customWidth="1"/>
    <col min="90" max="90" width="73.140625" bestFit="1" customWidth="1"/>
    <col min="91" max="91" width="17.5703125" bestFit="1" customWidth="1"/>
    <col min="92" max="92" width="20.140625" bestFit="1" customWidth="1"/>
    <col min="93" max="93" width="8" bestFit="1" customWidth="1"/>
  </cols>
  <sheetData>
    <row r="1" spans="1:93" hidden="1" x14ac:dyDescent="0.25">
      <c r="A1" t="s">
        <v>0</v>
      </c>
    </row>
    <row r="2" spans="1:9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9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9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3" x14ac:dyDescent="0.25">
      <c r="A6" s="12" t="s">
        <v>107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</row>
    <row r="7" spans="1:93" ht="26.25" x14ac:dyDescent="0.25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3" x14ac:dyDescent="0.25">
      <c r="A8">
        <v>2019</v>
      </c>
      <c r="B8" s="3">
        <v>43466</v>
      </c>
      <c r="C8" s="3">
        <v>43555</v>
      </c>
      <c r="D8" t="s">
        <v>202</v>
      </c>
      <c r="E8">
        <v>1</v>
      </c>
      <c r="F8" t="s">
        <v>213</v>
      </c>
      <c r="G8" t="s">
        <v>213</v>
      </c>
      <c r="H8" t="s">
        <v>214</v>
      </c>
      <c r="I8" t="s">
        <v>215</v>
      </c>
      <c r="J8" t="s">
        <v>216</v>
      </c>
      <c r="K8" t="s">
        <v>217</v>
      </c>
      <c r="L8" t="s">
        <v>212</v>
      </c>
      <c r="M8">
        <f>10339.4*2</f>
        <v>20678.8</v>
      </c>
      <c r="N8" s="6">
        <f>7930.36+7906.82</f>
        <v>15837.18</v>
      </c>
      <c r="O8" s="10" t="s">
        <v>223</v>
      </c>
      <c r="P8" s="10">
        <v>0</v>
      </c>
      <c r="Q8" s="10">
        <v>0</v>
      </c>
      <c r="R8" t="s">
        <v>218</v>
      </c>
      <c r="S8" t="s">
        <v>219</v>
      </c>
      <c r="T8" t="s">
        <v>220</v>
      </c>
      <c r="U8" t="s">
        <v>221</v>
      </c>
      <c r="V8">
        <f>M8</f>
        <v>20678.8</v>
      </c>
      <c r="W8" s="4">
        <f>N8</f>
        <v>15837.18</v>
      </c>
      <c r="X8" t="s">
        <v>222</v>
      </c>
      <c r="Y8" t="s">
        <v>272</v>
      </c>
      <c r="Z8" s="6">
        <v>2187.85</v>
      </c>
      <c r="AA8">
        <v>2187.85</v>
      </c>
      <c r="AB8" t="s">
        <v>224</v>
      </c>
      <c r="AC8" t="s">
        <v>225</v>
      </c>
      <c r="AD8">
        <v>0</v>
      </c>
      <c r="AE8">
        <v>0</v>
      </c>
      <c r="AF8" t="s">
        <v>220</v>
      </c>
      <c r="AG8" t="s">
        <v>223</v>
      </c>
      <c r="AH8">
        <v>0</v>
      </c>
      <c r="AI8">
        <f>AH8</f>
        <v>0</v>
      </c>
      <c r="AJ8" t="s">
        <v>226</v>
      </c>
      <c r="AK8" t="s">
        <v>227</v>
      </c>
      <c r="AL8">
        <v>0</v>
      </c>
      <c r="AM8">
        <v>0</v>
      </c>
      <c r="AN8" t="s">
        <v>220</v>
      </c>
      <c r="AO8" t="s">
        <v>228</v>
      </c>
      <c r="AP8">
        <v>0</v>
      </c>
      <c r="AQ8">
        <v>0</v>
      </c>
      <c r="AR8" t="s">
        <v>220</v>
      </c>
      <c r="AS8" t="s">
        <v>229</v>
      </c>
      <c r="AT8">
        <v>0</v>
      </c>
      <c r="AU8">
        <v>0</v>
      </c>
      <c r="AV8" t="s">
        <v>220</v>
      </c>
      <c r="AW8" t="s">
        <v>223</v>
      </c>
      <c r="AX8">
        <v>0</v>
      </c>
      <c r="AY8">
        <v>0</v>
      </c>
      <c r="AZ8" t="s">
        <v>220</v>
      </c>
      <c r="BA8" s="5" t="s">
        <v>230</v>
      </c>
      <c r="BB8">
        <v>0</v>
      </c>
      <c r="BC8">
        <v>0</v>
      </c>
      <c r="BD8" t="s">
        <v>226</v>
      </c>
      <c r="BE8" t="s">
        <v>231</v>
      </c>
      <c r="BF8">
        <v>0</v>
      </c>
      <c r="BG8" t="s">
        <v>230</v>
      </c>
      <c r="BH8">
        <f>AH8</f>
        <v>0</v>
      </c>
      <c r="BI8">
        <f>AI8</f>
        <v>0</v>
      </c>
      <c r="BJ8" t="s">
        <v>226</v>
      </c>
      <c r="BK8">
        <v>0</v>
      </c>
      <c r="BL8" t="s">
        <v>226</v>
      </c>
      <c r="BM8">
        <v>258.62</v>
      </c>
      <c r="BN8">
        <f>BM8</f>
        <v>258.62</v>
      </c>
      <c r="BO8" t="s">
        <v>226</v>
      </c>
      <c r="BP8">
        <v>0</v>
      </c>
      <c r="BQ8">
        <v>0</v>
      </c>
      <c r="BR8" t="s">
        <v>224</v>
      </c>
      <c r="BS8">
        <v>0</v>
      </c>
      <c r="BT8">
        <v>0</v>
      </c>
      <c r="BU8" t="s">
        <v>220</v>
      </c>
      <c r="BV8">
        <v>0</v>
      </c>
      <c r="BW8">
        <v>0</v>
      </c>
      <c r="BX8" t="s">
        <v>220</v>
      </c>
      <c r="BY8">
        <v>0</v>
      </c>
      <c r="BZ8">
        <v>0</v>
      </c>
      <c r="CA8" t="s">
        <v>220</v>
      </c>
      <c r="CB8">
        <v>0</v>
      </c>
      <c r="CC8">
        <v>0</v>
      </c>
      <c r="CD8" t="s">
        <v>220</v>
      </c>
      <c r="CE8" t="s">
        <v>232</v>
      </c>
      <c r="CF8">
        <v>0</v>
      </c>
      <c r="CG8">
        <v>0</v>
      </c>
      <c r="CH8" t="s">
        <v>220</v>
      </c>
      <c r="CI8" t="s">
        <v>220</v>
      </c>
      <c r="CJ8" t="s">
        <v>226</v>
      </c>
      <c r="CK8" t="s">
        <v>233</v>
      </c>
      <c r="CL8" t="s">
        <v>234</v>
      </c>
      <c r="CM8" s="3">
        <v>43580</v>
      </c>
      <c r="CN8" s="3">
        <v>43565</v>
      </c>
      <c r="CO8" t="s">
        <v>271</v>
      </c>
    </row>
    <row r="9" spans="1:93" x14ac:dyDescent="0.25">
      <c r="A9">
        <v>2019</v>
      </c>
      <c r="B9" s="3">
        <v>43466</v>
      </c>
      <c r="C9" s="3">
        <v>43555</v>
      </c>
      <c r="D9" t="s">
        <v>202</v>
      </c>
      <c r="E9">
        <v>2</v>
      </c>
      <c r="F9" t="s">
        <v>235</v>
      </c>
      <c r="G9" t="s">
        <v>236</v>
      </c>
      <c r="H9" t="s">
        <v>237</v>
      </c>
      <c r="I9" t="s">
        <v>238</v>
      </c>
      <c r="J9" t="s">
        <v>239</v>
      </c>
      <c r="K9" t="s">
        <v>240</v>
      </c>
      <c r="L9" t="s">
        <v>212</v>
      </c>
      <c r="M9">
        <f>8998.86*2</f>
        <v>17997.72</v>
      </c>
      <c r="N9">
        <f>6997*2</f>
        <v>13994</v>
      </c>
      <c r="O9" s="10" t="s">
        <v>223</v>
      </c>
      <c r="P9" s="10">
        <v>0</v>
      </c>
      <c r="Q9" s="10">
        <v>0</v>
      </c>
      <c r="R9" t="s">
        <v>218</v>
      </c>
      <c r="S9" t="s">
        <v>219</v>
      </c>
      <c r="T9" t="s">
        <v>220</v>
      </c>
      <c r="U9" t="s">
        <v>221</v>
      </c>
      <c r="V9">
        <f t="shared" ref="V9:W17" si="0">M9</f>
        <v>17997.72</v>
      </c>
      <c r="W9" s="4">
        <f t="shared" si="0"/>
        <v>13994</v>
      </c>
      <c r="X9" t="s">
        <v>222</v>
      </c>
      <c r="Y9" s="2" t="s">
        <v>272</v>
      </c>
      <c r="Z9">
        <v>4400</v>
      </c>
      <c r="AA9">
        <v>4400</v>
      </c>
      <c r="AB9" t="s">
        <v>224</v>
      </c>
      <c r="AC9" t="s">
        <v>225</v>
      </c>
      <c r="AD9">
        <v>0</v>
      </c>
      <c r="AE9">
        <v>0</v>
      </c>
      <c r="AF9" t="s">
        <v>220</v>
      </c>
      <c r="AG9" s="2" t="s">
        <v>223</v>
      </c>
      <c r="AH9" s="6">
        <v>0</v>
      </c>
      <c r="AI9" s="2">
        <f t="shared" ref="AI9:AI17" si="1">AH9</f>
        <v>0</v>
      </c>
      <c r="AJ9" t="s">
        <v>226</v>
      </c>
      <c r="AK9" t="s">
        <v>227</v>
      </c>
      <c r="AL9">
        <v>0</v>
      </c>
      <c r="AM9">
        <v>0</v>
      </c>
      <c r="AN9" t="s">
        <v>220</v>
      </c>
      <c r="AO9" t="s">
        <v>228</v>
      </c>
      <c r="AP9">
        <v>0</v>
      </c>
      <c r="AQ9">
        <v>0</v>
      </c>
      <c r="AR9" t="s">
        <v>220</v>
      </c>
      <c r="AS9" t="s">
        <v>229</v>
      </c>
      <c r="AT9">
        <v>0</v>
      </c>
      <c r="AU9">
        <v>0</v>
      </c>
      <c r="AV9" t="s">
        <v>220</v>
      </c>
      <c r="AW9" t="s">
        <v>223</v>
      </c>
      <c r="AX9">
        <v>0</v>
      </c>
      <c r="AY9">
        <v>0</v>
      </c>
      <c r="AZ9" t="s">
        <v>220</v>
      </c>
      <c r="BA9" s="5" t="s">
        <v>230</v>
      </c>
      <c r="BB9">
        <v>0</v>
      </c>
      <c r="BC9">
        <v>0</v>
      </c>
      <c r="BD9" t="s">
        <v>226</v>
      </c>
      <c r="BE9" t="s">
        <v>231</v>
      </c>
      <c r="BF9">
        <v>0</v>
      </c>
      <c r="BG9" t="s">
        <v>230</v>
      </c>
      <c r="BH9">
        <f t="shared" ref="BH9:BI17" si="2">AH9</f>
        <v>0</v>
      </c>
      <c r="BI9">
        <f t="shared" si="2"/>
        <v>0</v>
      </c>
      <c r="BJ9" t="s">
        <v>226</v>
      </c>
      <c r="BK9" s="6">
        <v>0</v>
      </c>
      <c r="BL9" t="s">
        <v>226</v>
      </c>
      <c r="BM9" s="6">
        <v>3045</v>
      </c>
      <c r="BN9">
        <f>BM9</f>
        <v>3045</v>
      </c>
      <c r="BO9" t="s">
        <v>226</v>
      </c>
      <c r="BP9">
        <v>0</v>
      </c>
      <c r="BQ9">
        <v>0</v>
      </c>
      <c r="BR9" t="s">
        <v>224</v>
      </c>
      <c r="BS9">
        <v>0</v>
      </c>
      <c r="BT9">
        <v>0</v>
      </c>
      <c r="BU9" t="s">
        <v>220</v>
      </c>
      <c r="BV9">
        <v>0</v>
      </c>
      <c r="BW9">
        <v>0</v>
      </c>
      <c r="BX9" t="s">
        <v>220</v>
      </c>
      <c r="BY9">
        <v>0</v>
      </c>
      <c r="BZ9">
        <v>0</v>
      </c>
      <c r="CA9" t="s">
        <v>220</v>
      </c>
      <c r="CB9">
        <v>0</v>
      </c>
      <c r="CC9">
        <v>0</v>
      </c>
      <c r="CD9" t="s">
        <v>220</v>
      </c>
      <c r="CE9" t="s">
        <v>232</v>
      </c>
      <c r="CF9">
        <v>0</v>
      </c>
      <c r="CG9">
        <v>0</v>
      </c>
      <c r="CH9" t="s">
        <v>220</v>
      </c>
      <c r="CI9" t="s">
        <v>220</v>
      </c>
      <c r="CJ9" t="s">
        <v>226</v>
      </c>
      <c r="CK9" t="s">
        <v>233</v>
      </c>
      <c r="CL9" t="s">
        <v>234</v>
      </c>
      <c r="CM9" s="3">
        <v>43580</v>
      </c>
      <c r="CN9" s="3">
        <v>43565</v>
      </c>
      <c r="CO9" t="s">
        <v>271</v>
      </c>
    </row>
    <row r="10" spans="1:93" x14ac:dyDescent="0.25">
      <c r="A10">
        <v>2019</v>
      </c>
      <c r="B10" s="3">
        <v>43466</v>
      </c>
      <c r="C10" s="3">
        <v>43555</v>
      </c>
      <c r="D10" t="s">
        <v>202</v>
      </c>
      <c r="E10">
        <v>2</v>
      </c>
      <c r="F10" t="s">
        <v>241</v>
      </c>
      <c r="G10" t="s">
        <v>241</v>
      </c>
      <c r="H10" t="s">
        <v>237</v>
      </c>
      <c r="I10" t="s">
        <v>242</v>
      </c>
      <c r="J10" t="s">
        <v>243</v>
      </c>
      <c r="K10" t="s">
        <v>244</v>
      </c>
      <c r="L10" t="s">
        <v>212</v>
      </c>
      <c r="M10">
        <f>4845.2*2</f>
        <v>9690.4</v>
      </c>
      <c r="N10">
        <f>4089.97*2</f>
        <v>8179.94</v>
      </c>
      <c r="O10" s="10" t="s">
        <v>223</v>
      </c>
      <c r="P10" s="10">
        <v>0</v>
      </c>
      <c r="Q10" s="10">
        <v>0</v>
      </c>
      <c r="R10" t="s">
        <v>218</v>
      </c>
      <c r="S10" t="s">
        <v>219</v>
      </c>
      <c r="T10" t="s">
        <v>220</v>
      </c>
      <c r="U10" t="s">
        <v>221</v>
      </c>
      <c r="V10">
        <f t="shared" si="0"/>
        <v>9690.4</v>
      </c>
      <c r="W10" s="4">
        <f t="shared" si="0"/>
        <v>8179.94</v>
      </c>
      <c r="X10" t="s">
        <v>222</v>
      </c>
      <c r="Y10" s="2" t="s">
        <v>272</v>
      </c>
      <c r="Z10">
        <v>4400</v>
      </c>
      <c r="AA10">
        <v>4400</v>
      </c>
      <c r="AB10" t="s">
        <v>224</v>
      </c>
      <c r="AC10" s="7" t="s">
        <v>225</v>
      </c>
      <c r="AD10">
        <v>0</v>
      </c>
      <c r="AE10">
        <v>0</v>
      </c>
      <c r="AF10" t="s">
        <v>220</v>
      </c>
      <c r="AG10" s="2" t="s">
        <v>223</v>
      </c>
      <c r="AH10" s="6">
        <v>0</v>
      </c>
      <c r="AI10" s="2">
        <f t="shared" si="1"/>
        <v>0</v>
      </c>
      <c r="AJ10" t="s">
        <v>226</v>
      </c>
      <c r="AK10" t="s">
        <v>227</v>
      </c>
      <c r="AL10">
        <v>0</v>
      </c>
      <c r="AM10">
        <v>0</v>
      </c>
      <c r="AN10" t="s">
        <v>220</v>
      </c>
      <c r="AO10" t="s">
        <v>228</v>
      </c>
      <c r="AP10">
        <v>0</v>
      </c>
      <c r="AQ10">
        <v>0</v>
      </c>
      <c r="AR10" t="s">
        <v>220</v>
      </c>
      <c r="AS10" t="s">
        <v>229</v>
      </c>
      <c r="AT10">
        <v>0</v>
      </c>
      <c r="AU10">
        <v>0</v>
      </c>
      <c r="AV10" t="s">
        <v>220</v>
      </c>
      <c r="AW10" t="s">
        <v>223</v>
      </c>
      <c r="AX10">
        <v>0</v>
      </c>
      <c r="AY10">
        <v>0</v>
      </c>
      <c r="AZ10" t="s">
        <v>220</v>
      </c>
      <c r="BA10" s="5" t="s">
        <v>230</v>
      </c>
      <c r="BB10">
        <v>0</v>
      </c>
      <c r="BC10">
        <v>0</v>
      </c>
      <c r="BD10" t="s">
        <v>226</v>
      </c>
      <c r="BE10" t="s">
        <v>231</v>
      </c>
      <c r="BF10">
        <v>0</v>
      </c>
      <c r="BG10" t="s">
        <v>230</v>
      </c>
      <c r="BH10">
        <f t="shared" si="2"/>
        <v>0</v>
      </c>
      <c r="BI10">
        <f t="shared" si="2"/>
        <v>0</v>
      </c>
      <c r="BJ10" t="s">
        <v>226</v>
      </c>
      <c r="BK10" s="6">
        <v>0</v>
      </c>
      <c r="BL10" t="s">
        <v>226</v>
      </c>
      <c r="BM10">
        <v>3045</v>
      </c>
      <c r="BN10">
        <f>BM10</f>
        <v>3045</v>
      </c>
      <c r="BO10" t="s">
        <v>226</v>
      </c>
      <c r="BP10">
        <v>0</v>
      </c>
      <c r="BQ10">
        <v>0</v>
      </c>
      <c r="BR10" t="s">
        <v>224</v>
      </c>
      <c r="BS10">
        <v>0</v>
      </c>
      <c r="BT10">
        <v>0</v>
      </c>
      <c r="BU10" t="s">
        <v>220</v>
      </c>
      <c r="BV10">
        <v>0</v>
      </c>
      <c r="BW10">
        <v>0</v>
      </c>
      <c r="BX10" t="s">
        <v>220</v>
      </c>
      <c r="BY10">
        <v>0</v>
      </c>
      <c r="BZ10">
        <v>0</v>
      </c>
      <c r="CA10" t="s">
        <v>220</v>
      </c>
      <c r="CB10">
        <v>0</v>
      </c>
      <c r="CC10">
        <v>0</v>
      </c>
      <c r="CD10" t="s">
        <v>220</v>
      </c>
      <c r="CE10" t="s">
        <v>232</v>
      </c>
      <c r="CF10">
        <v>0</v>
      </c>
      <c r="CG10">
        <v>0</v>
      </c>
      <c r="CH10" t="s">
        <v>220</v>
      </c>
      <c r="CI10" t="s">
        <v>220</v>
      </c>
      <c r="CJ10" t="s">
        <v>226</v>
      </c>
      <c r="CK10" t="s">
        <v>233</v>
      </c>
      <c r="CL10" t="s">
        <v>234</v>
      </c>
      <c r="CM10" s="3">
        <v>43580</v>
      </c>
      <c r="CN10" s="3">
        <v>43565</v>
      </c>
      <c r="CO10" t="s">
        <v>271</v>
      </c>
    </row>
    <row r="11" spans="1:93" x14ac:dyDescent="0.25">
      <c r="A11">
        <v>2019</v>
      </c>
      <c r="B11" s="3">
        <v>43466</v>
      </c>
      <c r="C11" s="3">
        <v>43555</v>
      </c>
      <c r="D11" t="s">
        <v>202</v>
      </c>
      <c r="E11">
        <v>3</v>
      </c>
      <c r="F11" t="s">
        <v>245</v>
      </c>
      <c r="G11" t="s">
        <v>246</v>
      </c>
      <c r="H11" t="s">
        <v>247</v>
      </c>
      <c r="I11" t="s">
        <v>248</v>
      </c>
      <c r="J11" t="s">
        <v>249</v>
      </c>
      <c r="K11" t="s">
        <v>250</v>
      </c>
      <c r="L11" t="s">
        <v>212</v>
      </c>
      <c r="M11">
        <f>4095.25*2</f>
        <v>8190.5</v>
      </c>
      <c r="N11">
        <f>3441.48*2</f>
        <v>6882.96</v>
      </c>
      <c r="O11" s="10" t="s">
        <v>223</v>
      </c>
      <c r="P11" s="7">
        <v>0</v>
      </c>
      <c r="Q11" s="10">
        <v>0</v>
      </c>
      <c r="R11" t="s">
        <v>218</v>
      </c>
      <c r="S11" t="s">
        <v>219</v>
      </c>
      <c r="T11" t="s">
        <v>220</v>
      </c>
      <c r="U11" t="s">
        <v>221</v>
      </c>
      <c r="V11">
        <f t="shared" si="0"/>
        <v>8190.5</v>
      </c>
      <c r="W11" s="4">
        <f t="shared" si="0"/>
        <v>6882.96</v>
      </c>
      <c r="X11" t="s">
        <v>222</v>
      </c>
      <c r="Y11" s="2" t="s">
        <v>272</v>
      </c>
      <c r="Z11">
        <v>4400</v>
      </c>
      <c r="AA11">
        <v>4400</v>
      </c>
      <c r="AB11" t="s">
        <v>224</v>
      </c>
      <c r="AC11" s="7" t="s">
        <v>225</v>
      </c>
      <c r="AD11">
        <v>0</v>
      </c>
      <c r="AE11">
        <v>0</v>
      </c>
      <c r="AF11" t="s">
        <v>220</v>
      </c>
      <c r="AG11" s="2" t="s">
        <v>223</v>
      </c>
      <c r="AH11" s="6">
        <v>0</v>
      </c>
      <c r="AI11" s="2">
        <f t="shared" si="1"/>
        <v>0</v>
      </c>
      <c r="AJ11" t="s">
        <v>226</v>
      </c>
      <c r="AK11" t="s">
        <v>227</v>
      </c>
      <c r="AL11">
        <v>0</v>
      </c>
      <c r="AM11">
        <v>0</v>
      </c>
      <c r="AN11" t="s">
        <v>220</v>
      </c>
      <c r="AO11" t="s">
        <v>228</v>
      </c>
      <c r="AP11">
        <v>0</v>
      </c>
      <c r="AQ11">
        <v>0</v>
      </c>
      <c r="AR11" t="s">
        <v>220</v>
      </c>
      <c r="AS11" t="s">
        <v>229</v>
      </c>
      <c r="AT11">
        <v>0</v>
      </c>
      <c r="AU11">
        <v>0</v>
      </c>
      <c r="AV11" t="s">
        <v>220</v>
      </c>
      <c r="AW11" t="s">
        <v>223</v>
      </c>
      <c r="AX11">
        <v>0</v>
      </c>
      <c r="AY11">
        <v>0</v>
      </c>
      <c r="AZ11" t="s">
        <v>220</v>
      </c>
      <c r="BA11" s="5" t="s">
        <v>230</v>
      </c>
      <c r="BB11">
        <v>0</v>
      </c>
      <c r="BC11">
        <v>0</v>
      </c>
      <c r="BD11" t="s">
        <v>226</v>
      </c>
      <c r="BE11" t="s">
        <v>231</v>
      </c>
      <c r="BF11">
        <v>0</v>
      </c>
      <c r="BG11" t="s">
        <v>230</v>
      </c>
      <c r="BH11">
        <f t="shared" si="2"/>
        <v>0</v>
      </c>
      <c r="BI11">
        <f t="shared" si="2"/>
        <v>0</v>
      </c>
      <c r="BJ11" t="s">
        <v>226</v>
      </c>
      <c r="BK11" s="9">
        <v>0</v>
      </c>
      <c r="BL11" t="s">
        <v>226</v>
      </c>
      <c r="BM11">
        <v>3045</v>
      </c>
      <c r="BN11" s="2">
        <f t="shared" ref="BN11:BN16" si="3">BM11</f>
        <v>3045</v>
      </c>
      <c r="BO11" t="s">
        <v>226</v>
      </c>
      <c r="BP11">
        <v>0</v>
      </c>
      <c r="BQ11">
        <v>0</v>
      </c>
      <c r="BR11" t="s">
        <v>224</v>
      </c>
      <c r="BS11">
        <v>0</v>
      </c>
      <c r="BT11">
        <v>0</v>
      </c>
      <c r="BU11" t="s">
        <v>220</v>
      </c>
      <c r="BV11">
        <v>0</v>
      </c>
      <c r="BW11">
        <v>0</v>
      </c>
      <c r="BX11" t="s">
        <v>220</v>
      </c>
      <c r="BY11">
        <v>0</v>
      </c>
      <c r="BZ11">
        <v>0</v>
      </c>
      <c r="CA11" t="s">
        <v>220</v>
      </c>
      <c r="CB11">
        <v>0</v>
      </c>
      <c r="CC11">
        <v>0</v>
      </c>
      <c r="CD11" t="s">
        <v>220</v>
      </c>
      <c r="CE11" t="s">
        <v>232</v>
      </c>
      <c r="CF11">
        <v>0</v>
      </c>
      <c r="CG11">
        <v>0</v>
      </c>
      <c r="CH11" t="s">
        <v>220</v>
      </c>
      <c r="CI11" t="s">
        <v>220</v>
      </c>
      <c r="CJ11" t="s">
        <v>226</v>
      </c>
      <c r="CK11" t="s">
        <v>233</v>
      </c>
      <c r="CL11" t="s">
        <v>234</v>
      </c>
      <c r="CM11" s="3">
        <v>43580</v>
      </c>
      <c r="CN11" s="3">
        <v>43565</v>
      </c>
      <c r="CO11" t="s">
        <v>271</v>
      </c>
    </row>
    <row r="12" spans="1:93" x14ac:dyDescent="0.25">
      <c r="A12">
        <v>2019</v>
      </c>
      <c r="B12" s="3">
        <v>43466</v>
      </c>
      <c r="C12" s="3">
        <v>43555</v>
      </c>
      <c r="D12" t="s">
        <v>202</v>
      </c>
      <c r="E12">
        <v>2</v>
      </c>
      <c r="F12" t="s">
        <v>251</v>
      </c>
      <c r="G12" t="s">
        <v>252</v>
      </c>
      <c r="H12" t="s">
        <v>253</v>
      </c>
      <c r="I12" t="s">
        <v>254</v>
      </c>
      <c r="J12" t="s">
        <v>255</v>
      </c>
      <c r="K12" t="s">
        <v>255</v>
      </c>
      <c r="L12" t="s">
        <v>212</v>
      </c>
      <c r="M12">
        <f>2910.25*2</f>
        <v>5820.5</v>
      </c>
      <c r="N12">
        <f>2667.47*2</f>
        <v>5334.94</v>
      </c>
      <c r="O12" s="10" t="s">
        <v>223</v>
      </c>
      <c r="P12" s="7">
        <v>0</v>
      </c>
      <c r="Q12" s="10">
        <v>0</v>
      </c>
      <c r="R12" t="s">
        <v>218</v>
      </c>
      <c r="S12" t="s">
        <v>219</v>
      </c>
      <c r="T12" t="s">
        <v>220</v>
      </c>
      <c r="U12" t="s">
        <v>221</v>
      </c>
      <c r="V12">
        <f t="shared" si="0"/>
        <v>5820.5</v>
      </c>
      <c r="W12" s="4">
        <f t="shared" si="0"/>
        <v>5334.94</v>
      </c>
      <c r="X12" t="s">
        <v>222</v>
      </c>
      <c r="Y12" s="2" t="s">
        <v>272</v>
      </c>
      <c r="Z12">
        <v>4400</v>
      </c>
      <c r="AA12">
        <v>4400</v>
      </c>
      <c r="AB12" t="s">
        <v>224</v>
      </c>
      <c r="AC12" s="7" t="s">
        <v>225</v>
      </c>
      <c r="AD12">
        <v>0</v>
      </c>
      <c r="AE12">
        <v>0</v>
      </c>
      <c r="AF12" t="s">
        <v>220</v>
      </c>
      <c r="AG12" s="2" t="s">
        <v>223</v>
      </c>
      <c r="AH12" s="6">
        <v>0</v>
      </c>
      <c r="AI12" s="2">
        <f t="shared" si="1"/>
        <v>0</v>
      </c>
      <c r="AJ12" t="s">
        <v>226</v>
      </c>
      <c r="AK12" t="s">
        <v>227</v>
      </c>
      <c r="AL12">
        <v>0</v>
      </c>
      <c r="AM12">
        <v>0</v>
      </c>
      <c r="AN12" t="s">
        <v>220</v>
      </c>
      <c r="AO12" t="s">
        <v>228</v>
      </c>
      <c r="AP12">
        <v>0</v>
      </c>
      <c r="AQ12">
        <v>0</v>
      </c>
      <c r="AR12" t="s">
        <v>220</v>
      </c>
      <c r="AS12" t="s">
        <v>229</v>
      </c>
      <c r="AT12">
        <v>0</v>
      </c>
      <c r="AU12">
        <v>0</v>
      </c>
      <c r="AV12" t="s">
        <v>220</v>
      </c>
      <c r="AW12" t="s">
        <v>223</v>
      </c>
      <c r="AX12">
        <v>0</v>
      </c>
      <c r="AY12">
        <v>0</v>
      </c>
      <c r="AZ12" t="s">
        <v>220</v>
      </c>
      <c r="BA12" s="5" t="s">
        <v>230</v>
      </c>
      <c r="BB12">
        <v>0</v>
      </c>
      <c r="BC12">
        <v>0</v>
      </c>
      <c r="BD12" t="s">
        <v>226</v>
      </c>
      <c r="BE12" t="s">
        <v>231</v>
      </c>
      <c r="BF12">
        <v>0</v>
      </c>
      <c r="BG12" t="s">
        <v>230</v>
      </c>
      <c r="BH12">
        <f t="shared" si="2"/>
        <v>0</v>
      </c>
      <c r="BI12">
        <f t="shared" si="2"/>
        <v>0</v>
      </c>
      <c r="BJ12" t="s">
        <v>226</v>
      </c>
      <c r="BK12" s="9">
        <v>0</v>
      </c>
      <c r="BL12" t="s">
        <v>226</v>
      </c>
      <c r="BM12" s="2">
        <v>3045</v>
      </c>
      <c r="BN12" s="2">
        <f t="shared" si="3"/>
        <v>3045</v>
      </c>
      <c r="BO12" t="s">
        <v>226</v>
      </c>
      <c r="BP12">
        <v>0</v>
      </c>
      <c r="BQ12">
        <v>0</v>
      </c>
      <c r="BR12" t="s">
        <v>224</v>
      </c>
      <c r="BS12">
        <v>0</v>
      </c>
      <c r="BT12">
        <v>0</v>
      </c>
      <c r="BU12" t="s">
        <v>220</v>
      </c>
      <c r="BV12">
        <v>0</v>
      </c>
      <c r="BW12">
        <v>0</v>
      </c>
      <c r="BX12" t="s">
        <v>220</v>
      </c>
      <c r="BY12">
        <v>0</v>
      </c>
      <c r="BZ12">
        <v>0</v>
      </c>
      <c r="CA12" t="s">
        <v>220</v>
      </c>
      <c r="CB12">
        <v>0</v>
      </c>
      <c r="CC12">
        <v>0</v>
      </c>
      <c r="CD12" t="s">
        <v>220</v>
      </c>
      <c r="CE12" t="s">
        <v>232</v>
      </c>
      <c r="CF12">
        <v>0</v>
      </c>
      <c r="CG12">
        <v>0</v>
      </c>
      <c r="CH12" t="s">
        <v>220</v>
      </c>
      <c r="CI12" t="s">
        <v>220</v>
      </c>
      <c r="CJ12" t="s">
        <v>226</v>
      </c>
      <c r="CK12" t="s">
        <v>233</v>
      </c>
      <c r="CL12" t="s">
        <v>234</v>
      </c>
      <c r="CM12" s="3">
        <v>43580</v>
      </c>
      <c r="CN12" s="3">
        <v>43565</v>
      </c>
      <c r="CO12" t="s">
        <v>271</v>
      </c>
    </row>
    <row r="13" spans="1:93" x14ac:dyDescent="0.25">
      <c r="A13">
        <v>2019</v>
      </c>
      <c r="B13" s="3">
        <v>43466</v>
      </c>
      <c r="C13" s="3">
        <v>43555</v>
      </c>
      <c r="D13" t="s">
        <v>202</v>
      </c>
      <c r="E13">
        <v>2</v>
      </c>
      <c r="F13" t="s">
        <v>251</v>
      </c>
      <c r="G13" t="s">
        <v>252</v>
      </c>
      <c r="H13" t="s">
        <v>253</v>
      </c>
      <c r="I13" t="s">
        <v>256</v>
      </c>
      <c r="J13" t="s">
        <v>257</v>
      </c>
      <c r="K13" t="s">
        <v>258</v>
      </c>
      <c r="L13" t="s">
        <v>212</v>
      </c>
      <c r="M13">
        <f>2834*2</f>
        <v>5668</v>
      </c>
      <c r="N13">
        <f>2612.15*2</f>
        <v>5224.3</v>
      </c>
      <c r="O13" s="10" t="s">
        <v>223</v>
      </c>
      <c r="P13" s="11">
        <v>0</v>
      </c>
      <c r="Q13" s="10">
        <v>0</v>
      </c>
      <c r="R13" t="s">
        <v>218</v>
      </c>
      <c r="S13" t="s">
        <v>219</v>
      </c>
      <c r="T13" t="s">
        <v>220</v>
      </c>
      <c r="U13" t="s">
        <v>221</v>
      </c>
      <c r="V13">
        <f t="shared" si="0"/>
        <v>5668</v>
      </c>
      <c r="W13" s="4">
        <f t="shared" si="0"/>
        <v>5224.3</v>
      </c>
      <c r="X13" t="s">
        <v>222</v>
      </c>
      <c r="Y13" s="2" t="s">
        <v>272</v>
      </c>
      <c r="Z13">
        <v>4400</v>
      </c>
      <c r="AA13">
        <v>4400</v>
      </c>
      <c r="AB13" t="s">
        <v>224</v>
      </c>
      <c r="AC13" s="7" t="s">
        <v>225</v>
      </c>
      <c r="AD13">
        <v>0</v>
      </c>
      <c r="AE13">
        <v>0</v>
      </c>
      <c r="AF13" t="s">
        <v>220</v>
      </c>
      <c r="AG13" s="2" t="s">
        <v>223</v>
      </c>
      <c r="AH13" s="6">
        <v>0</v>
      </c>
      <c r="AI13" s="2">
        <f t="shared" si="1"/>
        <v>0</v>
      </c>
      <c r="AJ13" t="s">
        <v>226</v>
      </c>
      <c r="AK13" t="s">
        <v>227</v>
      </c>
      <c r="AL13">
        <v>0</v>
      </c>
      <c r="AM13">
        <v>0</v>
      </c>
      <c r="AN13" t="s">
        <v>220</v>
      </c>
      <c r="AO13" t="s">
        <v>228</v>
      </c>
      <c r="AP13">
        <v>0</v>
      </c>
      <c r="AQ13">
        <v>0</v>
      </c>
      <c r="AR13" t="s">
        <v>220</v>
      </c>
      <c r="AS13" t="s">
        <v>229</v>
      </c>
      <c r="AT13">
        <v>0</v>
      </c>
      <c r="AU13">
        <v>0</v>
      </c>
      <c r="AV13" t="s">
        <v>220</v>
      </c>
      <c r="AW13" t="s">
        <v>223</v>
      </c>
      <c r="AX13">
        <v>0</v>
      </c>
      <c r="AY13">
        <v>0</v>
      </c>
      <c r="AZ13" t="s">
        <v>220</v>
      </c>
      <c r="BA13" s="5" t="s">
        <v>230</v>
      </c>
      <c r="BB13">
        <v>0</v>
      </c>
      <c r="BC13">
        <v>0</v>
      </c>
      <c r="BD13" t="s">
        <v>226</v>
      </c>
      <c r="BE13" t="s">
        <v>231</v>
      </c>
      <c r="BF13">
        <v>0</v>
      </c>
      <c r="BG13" t="s">
        <v>230</v>
      </c>
      <c r="BH13">
        <f t="shared" si="2"/>
        <v>0</v>
      </c>
      <c r="BI13">
        <f t="shared" si="2"/>
        <v>0</v>
      </c>
      <c r="BJ13" t="s">
        <v>226</v>
      </c>
      <c r="BK13" s="6">
        <v>0</v>
      </c>
      <c r="BL13" t="s">
        <v>226</v>
      </c>
      <c r="BM13" s="2">
        <v>3045</v>
      </c>
      <c r="BN13" s="2">
        <f t="shared" si="3"/>
        <v>3045</v>
      </c>
      <c r="BO13" t="s">
        <v>226</v>
      </c>
      <c r="BP13">
        <v>0</v>
      </c>
      <c r="BQ13">
        <v>0</v>
      </c>
      <c r="BR13" t="s">
        <v>224</v>
      </c>
      <c r="BS13">
        <v>0</v>
      </c>
      <c r="BT13">
        <v>0</v>
      </c>
      <c r="BU13" t="s">
        <v>220</v>
      </c>
      <c r="BV13">
        <v>0</v>
      </c>
      <c r="BW13">
        <v>0</v>
      </c>
      <c r="BX13" t="s">
        <v>220</v>
      </c>
      <c r="BY13">
        <v>0</v>
      </c>
      <c r="BZ13">
        <v>0</v>
      </c>
      <c r="CA13" t="s">
        <v>220</v>
      </c>
      <c r="CB13">
        <v>0</v>
      </c>
      <c r="CC13">
        <v>0</v>
      </c>
      <c r="CD13" t="s">
        <v>220</v>
      </c>
      <c r="CE13" t="s">
        <v>232</v>
      </c>
      <c r="CF13">
        <v>0</v>
      </c>
      <c r="CG13">
        <v>0</v>
      </c>
      <c r="CH13" t="s">
        <v>220</v>
      </c>
      <c r="CI13" t="s">
        <v>220</v>
      </c>
      <c r="CJ13" t="s">
        <v>226</v>
      </c>
      <c r="CK13" t="s">
        <v>233</v>
      </c>
      <c r="CL13" t="s">
        <v>234</v>
      </c>
      <c r="CM13" s="3">
        <v>43580</v>
      </c>
      <c r="CN13" s="3">
        <v>43565</v>
      </c>
      <c r="CO13" t="s">
        <v>271</v>
      </c>
    </row>
    <row r="14" spans="1:93" x14ac:dyDescent="0.25">
      <c r="A14">
        <v>2019</v>
      </c>
      <c r="B14" s="3">
        <v>43466</v>
      </c>
      <c r="C14" s="3">
        <v>43555</v>
      </c>
      <c r="D14" t="s">
        <v>202</v>
      </c>
      <c r="E14">
        <v>2</v>
      </c>
      <c r="F14" t="s">
        <v>251</v>
      </c>
      <c r="G14" t="s">
        <v>251</v>
      </c>
      <c r="H14" t="s">
        <v>253</v>
      </c>
      <c r="I14" t="s">
        <v>259</v>
      </c>
      <c r="J14" t="s">
        <v>260</v>
      </c>
      <c r="K14" t="s">
        <v>261</v>
      </c>
      <c r="L14" t="s">
        <v>212</v>
      </c>
      <c r="M14">
        <f>4087.75*2</f>
        <v>8175.5</v>
      </c>
      <c r="N14">
        <v>3476.71</v>
      </c>
      <c r="O14" s="10" t="s">
        <v>223</v>
      </c>
      <c r="P14" s="11">
        <v>0</v>
      </c>
      <c r="Q14" s="10">
        <v>0</v>
      </c>
      <c r="R14" t="s">
        <v>218</v>
      </c>
      <c r="S14" t="s">
        <v>219</v>
      </c>
      <c r="T14" t="s">
        <v>220</v>
      </c>
      <c r="U14" t="s">
        <v>221</v>
      </c>
      <c r="V14">
        <f t="shared" si="0"/>
        <v>8175.5</v>
      </c>
      <c r="W14" s="4">
        <f t="shared" si="0"/>
        <v>3476.71</v>
      </c>
      <c r="X14" t="s">
        <v>222</v>
      </c>
      <c r="Y14" s="2" t="s">
        <v>272</v>
      </c>
      <c r="Z14">
        <v>4400</v>
      </c>
      <c r="AA14">
        <v>4400</v>
      </c>
      <c r="AB14" t="s">
        <v>224</v>
      </c>
      <c r="AC14" s="7" t="s">
        <v>225</v>
      </c>
      <c r="AD14">
        <v>0</v>
      </c>
      <c r="AE14">
        <v>0</v>
      </c>
      <c r="AF14" t="s">
        <v>220</v>
      </c>
      <c r="AG14" s="2" t="s">
        <v>223</v>
      </c>
      <c r="AH14" s="6">
        <v>0</v>
      </c>
      <c r="AI14" s="2">
        <f t="shared" si="1"/>
        <v>0</v>
      </c>
      <c r="AJ14" t="s">
        <v>226</v>
      </c>
      <c r="AK14" t="s">
        <v>227</v>
      </c>
      <c r="AL14">
        <v>0</v>
      </c>
      <c r="AM14">
        <v>0</v>
      </c>
      <c r="AN14" t="s">
        <v>220</v>
      </c>
      <c r="AO14" t="s">
        <v>228</v>
      </c>
      <c r="AP14">
        <v>0</v>
      </c>
      <c r="AQ14">
        <v>0</v>
      </c>
      <c r="AR14" t="s">
        <v>220</v>
      </c>
      <c r="AS14" t="s">
        <v>229</v>
      </c>
      <c r="AT14">
        <v>0</v>
      </c>
      <c r="AU14">
        <v>0</v>
      </c>
      <c r="AV14" t="s">
        <v>220</v>
      </c>
      <c r="AW14" t="s">
        <v>223</v>
      </c>
      <c r="AX14">
        <v>0</v>
      </c>
      <c r="AY14">
        <v>0</v>
      </c>
      <c r="AZ14" t="s">
        <v>220</v>
      </c>
      <c r="BA14" s="5" t="s">
        <v>230</v>
      </c>
      <c r="BB14">
        <v>0</v>
      </c>
      <c r="BC14">
        <v>0</v>
      </c>
      <c r="BD14" t="s">
        <v>226</v>
      </c>
      <c r="BE14" t="s">
        <v>231</v>
      </c>
      <c r="BF14">
        <v>0</v>
      </c>
      <c r="BG14" t="s">
        <v>230</v>
      </c>
      <c r="BH14">
        <f t="shared" si="2"/>
        <v>0</v>
      </c>
      <c r="BI14">
        <f t="shared" si="2"/>
        <v>0</v>
      </c>
      <c r="BJ14" t="s">
        <v>226</v>
      </c>
      <c r="BK14" s="6">
        <v>0</v>
      </c>
      <c r="BL14" t="s">
        <v>226</v>
      </c>
      <c r="BM14" s="2">
        <v>3045</v>
      </c>
      <c r="BN14" s="2">
        <f t="shared" si="3"/>
        <v>3045</v>
      </c>
      <c r="BO14" t="s">
        <v>226</v>
      </c>
      <c r="BP14">
        <v>0</v>
      </c>
      <c r="BQ14">
        <v>0</v>
      </c>
      <c r="BR14" t="s">
        <v>224</v>
      </c>
      <c r="BS14">
        <v>0</v>
      </c>
      <c r="BT14">
        <v>0</v>
      </c>
      <c r="BU14" t="s">
        <v>220</v>
      </c>
      <c r="BV14">
        <v>0</v>
      </c>
      <c r="BW14">
        <v>0</v>
      </c>
      <c r="BX14" t="s">
        <v>220</v>
      </c>
      <c r="BY14">
        <v>0</v>
      </c>
      <c r="BZ14">
        <v>0</v>
      </c>
      <c r="CA14" t="s">
        <v>220</v>
      </c>
      <c r="CB14">
        <v>0</v>
      </c>
      <c r="CC14">
        <v>0</v>
      </c>
      <c r="CD14" t="s">
        <v>220</v>
      </c>
      <c r="CE14" t="s">
        <v>232</v>
      </c>
      <c r="CF14">
        <v>0</v>
      </c>
      <c r="CG14">
        <v>0</v>
      </c>
      <c r="CH14" t="s">
        <v>220</v>
      </c>
      <c r="CI14" t="s">
        <v>220</v>
      </c>
      <c r="CJ14" t="s">
        <v>226</v>
      </c>
      <c r="CK14" t="s">
        <v>233</v>
      </c>
      <c r="CL14" t="s">
        <v>234</v>
      </c>
      <c r="CM14" s="3">
        <v>43580</v>
      </c>
      <c r="CN14" s="3">
        <v>43565</v>
      </c>
      <c r="CO14" t="s">
        <v>271</v>
      </c>
    </row>
    <row r="15" spans="1:93" x14ac:dyDescent="0.25">
      <c r="A15">
        <v>2019</v>
      </c>
      <c r="B15" s="3">
        <v>43466</v>
      </c>
      <c r="C15" s="3">
        <v>43555</v>
      </c>
      <c r="D15" t="s">
        <v>202</v>
      </c>
      <c r="E15">
        <v>2</v>
      </c>
      <c r="F15" t="s">
        <v>251</v>
      </c>
      <c r="G15" t="s">
        <v>251</v>
      </c>
      <c r="H15" t="s">
        <v>253</v>
      </c>
      <c r="I15" t="s">
        <v>262</v>
      </c>
      <c r="J15" t="s">
        <v>263</v>
      </c>
      <c r="K15" t="s">
        <v>264</v>
      </c>
      <c r="L15" t="s">
        <v>212</v>
      </c>
      <c r="M15">
        <f>2895.25*2</f>
        <v>5790.5</v>
      </c>
      <c r="N15">
        <f>2654.81*2</f>
        <v>5309.62</v>
      </c>
      <c r="O15" s="10" t="s">
        <v>223</v>
      </c>
      <c r="P15" s="11">
        <v>0</v>
      </c>
      <c r="Q15" s="10">
        <v>0</v>
      </c>
      <c r="R15" t="s">
        <v>218</v>
      </c>
      <c r="S15" t="s">
        <v>219</v>
      </c>
      <c r="T15" t="s">
        <v>220</v>
      </c>
      <c r="U15" t="s">
        <v>221</v>
      </c>
      <c r="V15">
        <f t="shared" si="0"/>
        <v>5790.5</v>
      </c>
      <c r="W15" s="4">
        <f t="shared" si="0"/>
        <v>5309.62</v>
      </c>
      <c r="X15" t="s">
        <v>222</v>
      </c>
      <c r="Y15" s="2" t="s">
        <v>272</v>
      </c>
      <c r="Z15">
        <v>4400</v>
      </c>
      <c r="AA15">
        <v>4400</v>
      </c>
      <c r="AB15" t="s">
        <v>224</v>
      </c>
      <c r="AC15" s="7" t="s">
        <v>225</v>
      </c>
      <c r="AD15">
        <v>0</v>
      </c>
      <c r="AE15">
        <v>0</v>
      </c>
      <c r="AF15" t="s">
        <v>220</v>
      </c>
      <c r="AG15" s="2" t="s">
        <v>223</v>
      </c>
      <c r="AH15">
        <v>0</v>
      </c>
      <c r="AI15" s="2">
        <f t="shared" si="1"/>
        <v>0</v>
      </c>
      <c r="AJ15" t="s">
        <v>226</v>
      </c>
      <c r="AK15" t="s">
        <v>227</v>
      </c>
      <c r="AL15">
        <v>0</v>
      </c>
      <c r="AM15">
        <v>0</v>
      </c>
      <c r="AN15" t="s">
        <v>220</v>
      </c>
      <c r="AO15" t="s">
        <v>228</v>
      </c>
      <c r="AP15">
        <v>0</v>
      </c>
      <c r="AQ15">
        <v>0</v>
      </c>
      <c r="AR15" t="s">
        <v>220</v>
      </c>
      <c r="AS15" t="s">
        <v>229</v>
      </c>
      <c r="AT15">
        <v>0</v>
      </c>
      <c r="AU15">
        <v>0</v>
      </c>
      <c r="AV15" t="s">
        <v>220</v>
      </c>
      <c r="AW15" t="s">
        <v>223</v>
      </c>
      <c r="AX15">
        <v>0</v>
      </c>
      <c r="AY15">
        <v>0</v>
      </c>
      <c r="AZ15" t="s">
        <v>220</v>
      </c>
      <c r="BA15" s="5" t="s">
        <v>230</v>
      </c>
      <c r="BB15">
        <v>0</v>
      </c>
      <c r="BC15">
        <v>0</v>
      </c>
      <c r="BD15" t="s">
        <v>226</v>
      </c>
      <c r="BE15" t="s">
        <v>231</v>
      </c>
      <c r="BF15">
        <v>0</v>
      </c>
      <c r="BG15" t="s">
        <v>230</v>
      </c>
      <c r="BH15">
        <f t="shared" si="2"/>
        <v>0</v>
      </c>
      <c r="BI15">
        <f t="shared" si="2"/>
        <v>0</v>
      </c>
      <c r="BJ15" t="s">
        <v>226</v>
      </c>
      <c r="BK15" s="6">
        <v>0</v>
      </c>
      <c r="BL15" t="s">
        <v>226</v>
      </c>
      <c r="BM15" s="2">
        <v>3045</v>
      </c>
      <c r="BN15" s="2">
        <f t="shared" si="3"/>
        <v>3045</v>
      </c>
      <c r="BO15" t="s">
        <v>226</v>
      </c>
      <c r="BP15">
        <v>0</v>
      </c>
      <c r="BQ15">
        <v>0</v>
      </c>
      <c r="BR15" t="s">
        <v>224</v>
      </c>
      <c r="BS15">
        <v>0</v>
      </c>
      <c r="BT15">
        <v>0</v>
      </c>
      <c r="BU15" t="s">
        <v>220</v>
      </c>
      <c r="BV15">
        <v>0</v>
      </c>
      <c r="BW15">
        <v>0</v>
      </c>
      <c r="BX15" t="s">
        <v>220</v>
      </c>
      <c r="BY15">
        <v>0</v>
      </c>
      <c r="BZ15">
        <v>0</v>
      </c>
      <c r="CA15" t="s">
        <v>220</v>
      </c>
      <c r="CB15">
        <v>0</v>
      </c>
      <c r="CC15">
        <v>0</v>
      </c>
      <c r="CD15" t="s">
        <v>220</v>
      </c>
      <c r="CE15" t="s">
        <v>232</v>
      </c>
      <c r="CF15">
        <v>0</v>
      </c>
      <c r="CG15">
        <v>0</v>
      </c>
      <c r="CH15" t="s">
        <v>220</v>
      </c>
      <c r="CI15" t="s">
        <v>220</v>
      </c>
      <c r="CJ15" t="s">
        <v>226</v>
      </c>
      <c r="CK15" t="s">
        <v>233</v>
      </c>
      <c r="CL15" t="s">
        <v>234</v>
      </c>
      <c r="CM15" s="3">
        <v>43580</v>
      </c>
      <c r="CN15" s="3">
        <v>43565</v>
      </c>
      <c r="CO15" t="s">
        <v>271</v>
      </c>
    </row>
    <row r="16" spans="1:93" x14ac:dyDescent="0.25">
      <c r="A16">
        <v>2019</v>
      </c>
      <c r="B16" s="3">
        <v>43466</v>
      </c>
      <c r="C16" s="3">
        <v>43555</v>
      </c>
      <c r="D16" t="s">
        <v>202</v>
      </c>
      <c r="E16">
        <v>2</v>
      </c>
      <c r="F16" t="s">
        <v>251</v>
      </c>
      <c r="G16" t="s">
        <v>251</v>
      </c>
      <c r="H16" t="s">
        <v>253</v>
      </c>
      <c r="I16" t="s">
        <v>265</v>
      </c>
      <c r="J16" t="s">
        <v>266</v>
      </c>
      <c r="K16" t="s">
        <v>267</v>
      </c>
      <c r="L16" t="s">
        <v>212</v>
      </c>
      <c r="M16">
        <f>2887.75*2</f>
        <v>5775.5</v>
      </c>
      <c r="N16">
        <f>2637.36*2</f>
        <v>5274.72</v>
      </c>
      <c r="O16" s="10" t="s">
        <v>223</v>
      </c>
      <c r="P16" s="11">
        <v>0</v>
      </c>
      <c r="Q16" s="10">
        <v>0</v>
      </c>
      <c r="R16" t="s">
        <v>218</v>
      </c>
      <c r="S16" t="s">
        <v>219</v>
      </c>
      <c r="T16" t="s">
        <v>220</v>
      </c>
      <c r="U16" t="s">
        <v>221</v>
      </c>
      <c r="V16">
        <f t="shared" si="0"/>
        <v>5775.5</v>
      </c>
      <c r="W16" s="4">
        <f t="shared" si="0"/>
        <v>5274.72</v>
      </c>
      <c r="X16" t="s">
        <v>222</v>
      </c>
      <c r="Y16" s="2" t="s">
        <v>272</v>
      </c>
      <c r="Z16">
        <v>4400</v>
      </c>
      <c r="AA16">
        <v>4400</v>
      </c>
      <c r="AB16" t="s">
        <v>224</v>
      </c>
      <c r="AC16" s="7" t="s">
        <v>225</v>
      </c>
      <c r="AD16">
        <v>0</v>
      </c>
      <c r="AE16">
        <v>0</v>
      </c>
      <c r="AF16" t="s">
        <v>220</v>
      </c>
      <c r="AG16" s="2" t="s">
        <v>223</v>
      </c>
      <c r="AH16">
        <v>0</v>
      </c>
      <c r="AI16" s="2">
        <f t="shared" si="1"/>
        <v>0</v>
      </c>
      <c r="AJ16" t="s">
        <v>226</v>
      </c>
      <c r="AK16" t="s">
        <v>227</v>
      </c>
      <c r="AL16">
        <v>0</v>
      </c>
      <c r="AM16">
        <v>0</v>
      </c>
      <c r="AN16" t="s">
        <v>220</v>
      </c>
      <c r="AO16" t="s">
        <v>228</v>
      </c>
      <c r="AP16">
        <v>0</v>
      </c>
      <c r="AQ16">
        <v>0</v>
      </c>
      <c r="AR16" t="s">
        <v>220</v>
      </c>
      <c r="AS16" t="s">
        <v>229</v>
      </c>
      <c r="AT16">
        <v>0</v>
      </c>
      <c r="AU16">
        <v>0</v>
      </c>
      <c r="AV16" t="s">
        <v>220</v>
      </c>
      <c r="AW16" t="s">
        <v>223</v>
      </c>
      <c r="AX16">
        <v>0</v>
      </c>
      <c r="AY16">
        <v>0</v>
      </c>
      <c r="AZ16" t="s">
        <v>220</v>
      </c>
      <c r="BA16" s="5" t="s">
        <v>230</v>
      </c>
      <c r="BB16">
        <v>0</v>
      </c>
      <c r="BC16">
        <v>0</v>
      </c>
      <c r="BD16" t="s">
        <v>226</v>
      </c>
      <c r="BE16" t="s">
        <v>231</v>
      </c>
      <c r="BF16">
        <v>0</v>
      </c>
      <c r="BG16" t="s">
        <v>230</v>
      </c>
      <c r="BH16">
        <f t="shared" si="2"/>
        <v>0</v>
      </c>
      <c r="BI16">
        <f t="shared" si="2"/>
        <v>0</v>
      </c>
      <c r="BJ16" t="s">
        <v>226</v>
      </c>
      <c r="BK16" s="6">
        <v>0</v>
      </c>
      <c r="BL16" t="s">
        <v>226</v>
      </c>
      <c r="BM16" s="2">
        <v>3045</v>
      </c>
      <c r="BN16" s="2">
        <f t="shared" si="3"/>
        <v>3045</v>
      </c>
      <c r="BO16" t="s">
        <v>226</v>
      </c>
      <c r="BP16">
        <v>0</v>
      </c>
      <c r="BQ16">
        <v>0</v>
      </c>
      <c r="BR16" t="s">
        <v>224</v>
      </c>
      <c r="BS16">
        <v>0</v>
      </c>
      <c r="BT16">
        <v>0</v>
      </c>
      <c r="BU16" t="s">
        <v>220</v>
      </c>
      <c r="BV16">
        <v>0</v>
      </c>
      <c r="BW16">
        <v>0</v>
      </c>
      <c r="BX16" t="s">
        <v>220</v>
      </c>
      <c r="BY16">
        <v>0</v>
      </c>
      <c r="BZ16">
        <v>0</v>
      </c>
      <c r="CA16" t="s">
        <v>220</v>
      </c>
      <c r="CB16">
        <v>0</v>
      </c>
      <c r="CC16">
        <v>0</v>
      </c>
      <c r="CD16" t="s">
        <v>220</v>
      </c>
      <c r="CE16" t="s">
        <v>232</v>
      </c>
      <c r="CF16">
        <v>0</v>
      </c>
      <c r="CG16">
        <v>0</v>
      </c>
      <c r="CH16" t="s">
        <v>220</v>
      </c>
      <c r="CI16" t="s">
        <v>220</v>
      </c>
      <c r="CJ16" t="s">
        <v>226</v>
      </c>
      <c r="CK16" t="s">
        <v>233</v>
      </c>
      <c r="CL16" t="s">
        <v>234</v>
      </c>
      <c r="CM16" s="3">
        <v>43580</v>
      </c>
      <c r="CN16" s="3">
        <v>43565</v>
      </c>
      <c r="CO16" t="s">
        <v>271</v>
      </c>
    </row>
    <row r="17" spans="1:93" x14ac:dyDescent="0.25">
      <c r="A17">
        <v>2019</v>
      </c>
      <c r="B17" s="3">
        <v>43466</v>
      </c>
      <c r="C17" s="3">
        <v>43555</v>
      </c>
      <c r="D17" t="s">
        <v>202</v>
      </c>
      <c r="E17">
        <v>2</v>
      </c>
      <c r="F17" t="s">
        <v>251</v>
      </c>
      <c r="G17" t="s">
        <v>251</v>
      </c>
      <c r="H17" s="8" t="s">
        <v>253</v>
      </c>
      <c r="I17" t="s">
        <v>268</v>
      </c>
      <c r="J17" t="s">
        <v>269</v>
      </c>
      <c r="K17" t="s">
        <v>270</v>
      </c>
      <c r="L17" t="s">
        <v>212</v>
      </c>
      <c r="M17">
        <f>4034*2</f>
        <v>8068</v>
      </c>
      <c r="N17">
        <f>3494.55*2</f>
        <v>6989.1</v>
      </c>
      <c r="O17" s="10" t="s">
        <v>223</v>
      </c>
      <c r="P17" s="11">
        <v>0</v>
      </c>
      <c r="Q17" s="10">
        <v>0</v>
      </c>
      <c r="R17" t="s">
        <v>218</v>
      </c>
      <c r="S17" t="s">
        <v>219</v>
      </c>
      <c r="T17" t="s">
        <v>220</v>
      </c>
      <c r="U17" t="s">
        <v>221</v>
      </c>
      <c r="V17">
        <f t="shared" si="0"/>
        <v>8068</v>
      </c>
      <c r="W17" s="4">
        <f t="shared" si="0"/>
        <v>6989.1</v>
      </c>
      <c r="X17" t="s">
        <v>222</v>
      </c>
      <c r="Y17" s="2" t="s">
        <v>272</v>
      </c>
      <c r="Z17" s="6">
        <v>4351.38</v>
      </c>
      <c r="AA17">
        <f>Z17</f>
        <v>4351.38</v>
      </c>
      <c r="AB17" t="s">
        <v>224</v>
      </c>
      <c r="AC17" s="7" t="s">
        <v>225</v>
      </c>
      <c r="AD17">
        <v>0</v>
      </c>
      <c r="AE17">
        <v>0</v>
      </c>
      <c r="AF17" t="s">
        <v>220</v>
      </c>
      <c r="AG17" s="2" t="s">
        <v>223</v>
      </c>
      <c r="AH17" s="6">
        <v>0</v>
      </c>
      <c r="AI17" s="2">
        <f t="shared" si="1"/>
        <v>0</v>
      </c>
      <c r="AJ17" t="s">
        <v>226</v>
      </c>
      <c r="AK17" t="s">
        <v>227</v>
      </c>
      <c r="AL17">
        <v>0</v>
      </c>
      <c r="AM17">
        <v>0</v>
      </c>
      <c r="AN17" t="s">
        <v>220</v>
      </c>
      <c r="AO17" t="s">
        <v>228</v>
      </c>
      <c r="AP17">
        <v>0</v>
      </c>
      <c r="AQ17">
        <v>0</v>
      </c>
      <c r="AR17" t="s">
        <v>220</v>
      </c>
      <c r="AS17" t="s">
        <v>229</v>
      </c>
      <c r="AT17">
        <v>0</v>
      </c>
      <c r="AU17">
        <v>0</v>
      </c>
      <c r="AV17" t="s">
        <v>220</v>
      </c>
      <c r="AW17" t="s">
        <v>223</v>
      </c>
      <c r="AX17">
        <v>0</v>
      </c>
      <c r="AY17">
        <v>0</v>
      </c>
      <c r="AZ17" t="s">
        <v>220</v>
      </c>
      <c r="BA17" s="5" t="s">
        <v>230</v>
      </c>
      <c r="BB17">
        <v>0</v>
      </c>
      <c r="BC17">
        <v>0</v>
      </c>
      <c r="BD17" t="s">
        <v>226</v>
      </c>
      <c r="BE17" t="s">
        <v>231</v>
      </c>
      <c r="BF17">
        <v>0</v>
      </c>
      <c r="BG17" t="s">
        <v>230</v>
      </c>
      <c r="BH17">
        <f t="shared" si="2"/>
        <v>0</v>
      </c>
      <c r="BI17">
        <f t="shared" si="2"/>
        <v>0</v>
      </c>
      <c r="BJ17" t="s">
        <v>226</v>
      </c>
      <c r="BK17" s="6">
        <v>0</v>
      </c>
      <c r="BL17" t="s">
        <v>226</v>
      </c>
      <c r="BM17" s="6">
        <v>1001.1</v>
      </c>
      <c r="BN17">
        <f>BM17</f>
        <v>1001.1</v>
      </c>
      <c r="BO17" t="s">
        <v>226</v>
      </c>
      <c r="BP17">
        <v>0</v>
      </c>
      <c r="BQ17">
        <v>0</v>
      </c>
      <c r="BR17" t="s">
        <v>224</v>
      </c>
      <c r="BS17">
        <v>0</v>
      </c>
      <c r="BT17">
        <v>0</v>
      </c>
      <c r="BU17" t="s">
        <v>220</v>
      </c>
      <c r="BV17">
        <v>0</v>
      </c>
      <c r="BW17">
        <v>0</v>
      </c>
      <c r="BX17" t="s">
        <v>220</v>
      </c>
      <c r="BY17">
        <v>0</v>
      </c>
      <c r="BZ17">
        <v>0</v>
      </c>
      <c r="CA17" t="s">
        <v>220</v>
      </c>
      <c r="CB17">
        <v>0</v>
      </c>
      <c r="CC17">
        <v>0</v>
      </c>
      <c r="CD17" t="s">
        <v>220</v>
      </c>
      <c r="CE17" t="s">
        <v>232</v>
      </c>
      <c r="CF17">
        <v>0</v>
      </c>
      <c r="CG17">
        <v>0</v>
      </c>
      <c r="CH17" t="s">
        <v>220</v>
      </c>
      <c r="CI17" t="s">
        <v>220</v>
      </c>
      <c r="CJ17" t="s">
        <v>226</v>
      </c>
      <c r="CK17" t="s">
        <v>233</v>
      </c>
      <c r="CL17" t="s">
        <v>234</v>
      </c>
      <c r="CM17" s="3">
        <v>43580</v>
      </c>
      <c r="CN17" s="3">
        <v>43565</v>
      </c>
      <c r="CO17" t="s">
        <v>271</v>
      </c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  <pageSetup paperSize="256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202</v>
      </c>
    </row>
    <row r="3" spans="1:1" x14ac:dyDescent="0.25">
      <c r="A3" t="s">
        <v>203</v>
      </c>
    </row>
    <row r="4" spans="1:1" x14ac:dyDescent="0.25">
      <c r="A4" t="s">
        <v>204</v>
      </c>
    </row>
    <row r="5" spans="1:1" x14ac:dyDescent="0.25">
      <c r="A5" t="s">
        <v>205</v>
      </c>
    </row>
    <row r="6" spans="1:1" x14ac:dyDescent="0.25">
      <c r="A6" t="s">
        <v>206</v>
      </c>
    </row>
    <row r="7" spans="1:1" x14ac:dyDescent="0.25">
      <c r="A7" t="s">
        <v>207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211</v>
      </c>
    </row>
    <row r="2" spans="1:1" x14ac:dyDescent="0.25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2019-04-10T19:19:52Z</dcterms:created>
  <dcterms:modified xsi:type="dcterms:W3CDTF">2019-05-02T23:10:57Z</dcterms:modified>
</cp:coreProperties>
</file>