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n\Downloads\"/>
    </mc:Choice>
  </mc:AlternateContent>
  <xr:revisionPtr revIDLastSave="0" documentId="13_ncr:1_{E725EAB7-0844-4BD0-B4B8-AAF2ABEE97D3}" xr6:coauthVersionLast="47" xr6:coauthVersionMax="47" xr10:uidLastSave="{00000000-0000-0000-0000-000000000000}"/>
  <bookViews>
    <workbookView xWindow="-120" yWindow="-120" windowWidth="20730" windowHeight="11040" firstSheet="4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6" l="1"/>
  <c r="C11" i="6"/>
  <c r="O15" i="1"/>
  <c r="M15" i="1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O14" i="1"/>
  <c r="O13" i="1"/>
  <c r="O12" i="1"/>
  <c r="O11" i="1"/>
  <c r="O10" i="1"/>
  <c r="O9" i="1"/>
  <c r="M14" i="1"/>
  <c r="M13" i="1"/>
  <c r="M12" i="1"/>
  <c r="M11" i="1"/>
  <c r="M10" i="1"/>
  <c r="M9" i="1"/>
  <c r="M8" i="1"/>
  <c r="O8" i="1"/>
</calcChain>
</file>

<file path=xl/sharedStrings.xml><?xml version="1.0" encoding="utf-8"?>
<sst xmlns="http://schemas.openxmlformats.org/spreadsheetml/2006/main" count="702" uniqueCount="270">
  <si>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</si>
  <si>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</si>
  <si>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</si>
  <si>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</si>
  <si>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</si>
  <si>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</si>
  <si>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</si>
  <si>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</si>
  <si>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</si>
  <si>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</si>
  <si>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</si>
  <si>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</si>
  <si>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</si>
  <si>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</si>
  <si>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</si>
  <si>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</si>
  <si>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</si>
  <si>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</si>
  <si>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</si>
  <si>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</si>
  <si>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</si>
  <si>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</si>
  <si>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</si>
  <si>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</si>
  <si>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</si>
  <si>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</si>
  <si>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</si>
  <si>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</si>
  <si>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</si>
  <si>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</si>
  <si>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</si>
  <si>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</si>
  <si>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</si>
  <si>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</si>
  <si>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</si>
  <si>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</si>
  <si>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</si>
  <si>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</si>
  <si>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</si>
  <si>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</si>
  <si>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</si>
  <si>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</si>
  <si>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</si>
  <si>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</si>
  <si>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</si>
  <si>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</si>
  <si>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</si>
  <si>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</si>
  <si>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</si>
  <si>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</si>
  <si>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</si>
  <si>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</si>
  <si>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</si>
  <si>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</si>
  <si>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</si>
  <si>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</si>
  <si>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</si>
  <si>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</si>
  <si>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</si>
  <si>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</si>
  <si>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</si>
  <si>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</si>
  <si>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</si>
  <si>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</si>
  <si>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</si>
  <si>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</si>
  <si>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</si>
  <si>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</si>
  <si>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</si>
  <si>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</si>
  <si>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</si>
  <si>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</si>
  <si>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</si>
  <si>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</si>
  <si>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</si>
  <si>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</si>
  <si>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</si>
  <si>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</si>
  <si>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</si>
  <si>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</si>
  <si>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</si>
  <si>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</si>
  <si>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</si>
  <si>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</si>
  <si>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</si>
  <si>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</si>
  <si>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</si>
  <si>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</si>
  <si>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</si>
  <si>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</si>
  <si>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</si>
  <si>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</si>
  <si>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</si>
  <si>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</si>
  <si>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</si>
  <si>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</si>
  <si>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</si>
  <si>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</si>
  <si>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</si>
  <si>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</si>
  <si>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</si>
  <si>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</si>
  <si>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</si>
  <si>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</si>
  <si>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</si>
  <si>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</si>
  <si>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</si>
  <si>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</si>
  <si>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</si>
  <si>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</si>
  <si>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</si>
  <si>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</si>
  <si>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</si>
  <si>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</si>
  <si>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</si>
  <si>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</si>
  <si>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</si>
  <si>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</si>
  <si>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</si>
  <si>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</si>
  <si>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</si>
  <si>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</si>
  <si>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</si>
  <si>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</si>
  <si>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</si>
  <si>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</si>
  <si>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</si>
  <si>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</si>
  <si>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</si>
  <si>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</si>
  <si>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</si>
  <si>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</si>
  <si>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</si>
  <si>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</si>
  <si>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</si>
  <si>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</si>
  <si>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</si>
  <si>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</si>
  <si>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</si>
  <si>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</si>
  <si>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</si>
  <si>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</si>
  <si>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</si>
  <si>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</si>
  <si>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</si>
  <si>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</si>
  <si>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</si>
  <si>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</si>
  <si>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</si>
  <si>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</si>
  <si>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</si>
  <si>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</si>
  <si>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</si>
  <si>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</si>
  <si>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</si>
  <si>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</si>
  <si>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</si>
  <si>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</si>
  <si>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</si>
  <si>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</si>
  <si>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</si>
  <si>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</si>
  <si>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</si>
  <si>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</si>
  <si>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</si>
  <si>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</si>
  <si>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</si>
  <si>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</si>
  <si>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</si>
  <si>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</si>
  <si>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</si>
  <si>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</si>
  <si>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</si>
  <si>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</si>
  <si>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</si>
  <si>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</si>
  <si>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</si>
  <si>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</si>
  <si>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</si>
  <si>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</si>
  <si>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</si>
  <si>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</si>
  <si>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</si>
  <si>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</si>
  <si>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</si>
  <si>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</si>
  <si>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</si>
  <si>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</si>
  <si>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</si>
  <si>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</si>
  <si>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</si>
  <si>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</si>
  <si>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</si>
  <si>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</si>
  <si>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</si>
  <si>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</si>
  <si>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</si>
  <si>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</si>
  <si>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</si>
  <si>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</si>
  <si>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</si>
  <si>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</si>
  <si>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</si>
  <si>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</si>
  <si>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</si>
  <si>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</si>
  <si>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</si>
  <si>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</si>
  <si>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</si>
  <si>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</si>
  <si>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</si>
  <si>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</si>
  <si>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</si>
  <si>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</si>
  <si>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Oficina </t>
  </si>
  <si>
    <t xml:space="preserve">Jefa Comercial  y Administrativo </t>
  </si>
  <si>
    <t xml:space="preserve">Aux. Comercial </t>
  </si>
  <si>
    <t>Cajera</t>
  </si>
  <si>
    <t xml:space="preserve">Fontanero </t>
  </si>
  <si>
    <t xml:space="preserve">Jefatura de Oficina </t>
  </si>
  <si>
    <t xml:space="preserve">Seccion Comercial </t>
  </si>
  <si>
    <t xml:space="preserve">Operación y manttenimiento </t>
  </si>
  <si>
    <t xml:space="preserve">Selina </t>
  </si>
  <si>
    <t>Elizabeth</t>
  </si>
  <si>
    <t xml:space="preserve">Gilberto </t>
  </si>
  <si>
    <t xml:space="preserve">Sandra </t>
  </si>
  <si>
    <t xml:space="preserve">David </t>
  </si>
  <si>
    <t xml:space="preserve">Guillermo </t>
  </si>
  <si>
    <t xml:space="preserve">Manuel de Jesus </t>
  </si>
  <si>
    <t>Aguirre</t>
  </si>
  <si>
    <t>Uscanga</t>
  </si>
  <si>
    <t xml:space="preserve">Cruz </t>
  </si>
  <si>
    <t>Estrada</t>
  </si>
  <si>
    <t xml:space="preserve">Muñoz </t>
  </si>
  <si>
    <t xml:space="preserve">Jimenez </t>
  </si>
  <si>
    <t xml:space="preserve">Montane </t>
  </si>
  <si>
    <t xml:space="preserve">Roman </t>
  </si>
  <si>
    <t xml:space="preserve">Lopez </t>
  </si>
  <si>
    <t xml:space="preserve">Portela </t>
  </si>
  <si>
    <t xml:space="preserve">Ruiz </t>
  </si>
  <si>
    <t xml:space="preserve">Sosa </t>
  </si>
  <si>
    <t>Sección Comercial y Administrativa</t>
  </si>
  <si>
    <t>Pesos</t>
  </si>
  <si>
    <t xml:space="preserve">Salario </t>
  </si>
  <si>
    <t xml:space="preserve">Quincenal </t>
  </si>
  <si>
    <t>Anual</t>
  </si>
  <si>
    <t>pesos mexicanos</t>
  </si>
  <si>
    <t xml:space="preserve">unica </t>
  </si>
  <si>
    <t xml:space="preserve">Ninguna </t>
  </si>
  <si>
    <t xml:space="preserve">pesos mexicanos </t>
  </si>
  <si>
    <t xml:space="preserve">No se cuenta con gratificaciones </t>
  </si>
  <si>
    <t xml:space="preserve">ninguna </t>
  </si>
  <si>
    <t xml:space="preserve">No se cuenta con pago de dietas </t>
  </si>
  <si>
    <t xml:space="preserve">Anual </t>
  </si>
  <si>
    <t xml:space="preserve">No se tienen otras prestaciones </t>
  </si>
  <si>
    <t xml:space="preserve">No se cuenta con percepciones adicionales al respecto </t>
  </si>
  <si>
    <t xml:space="preserve">No se cuentan con pagos de comision </t>
  </si>
  <si>
    <t xml:space="preserve">UNIFORMES </t>
  </si>
  <si>
    <t>PRIMA VACACIONAL</t>
  </si>
  <si>
    <t>SEMESTRAL</t>
  </si>
  <si>
    <t>Ninguna</t>
  </si>
  <si>
    <t>Compensacion Temporal Compactable</t>
  </si>
  <si>
    <t>No se encuentra esta prestacion</t>
  </si>
  <si>
    <t>Modernizacion Administrativa</t>
  </si>
  <si>
    <t>BONO ANUAL DE DESPENSA</t>
  </si>
  <si>
    <t xml:space="preserve">Oficina Operadora Saltabrranca.  esta información corresponde  al primer trimestre del 2023. no se cuenta con jefatura tecnica </t>
  </si>
  <si>
    <t>Aux. Administrativo</t>
  </si>
  <si>
    <t>Jocelyn</t>
  </si>
  <si>
    <t>Romero</t>
  </si>
  <si>
    <t>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</si>
</sst>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/>
    <xf numFmtId="4" fontId="2" fillId="0" borderId="0" xfId="0" applyNumberFormat="1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4" borderId="0" xfId="0" applyFill="1">
      <alignment vertical="center"/>
    </xf>
    <xf numFmtId="0" fontId="1" fillId="2" borderId="2" xfId="0" applyFont="1" applyFill="1" applyBorder="1" applyAlignment="1">
      <alignment horizontal="center" wrapText="1"/>
    </xf>
    <xf numFmtId="0" fontId="5" fillId="0" borderId="0" xfId="0" applyFont="1">
      <alignment vertical="center"/>
    </xf>
    <xf numFmtId="164" fontId="0" fillId="0" borderId="0" xfId="0" applyNumberFormat="1" applyAlignment="1"/>
    <xf numFmtId="1" fontId="2" fillId="0" borderId="0" xfId="0" applyNumberFormat="1" applyFont="1" applyAlignment="1"/>
    <xf numFmtId="0" fontId="5" fillId="0" borderId="3" xfId="0" applyFont="1" applyBorder="1">
      <alignment vertical="center"/>
    </xf>
    <xf numFmtId="0" fontId="0" fillId="0" borderId="3" xfId="0" applyBorder="1">
      <alignment vertical="center"/>
    </xf>
    <xf numFmtId="0" fontId="2" fillId="0" borderId="3" xfId="0" applyFont="1" applyBorder="1" applyAlignment="1"/>
    <xf numFmtId="0" fontId="2" fillId="4" borderId="0" xfId="0" applyFont="1" applyFill="1" applyAlignment="1"/>
    <xf numFmtId="164" fontId="5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www.wps.cn/officeDocument/2020/cellImage" Target="NUL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opLeftCell="AC2" zoomScale="110" zoomScaleNormal="110" workbookViewId="0">
      <selection activeCell="AE8" sqref="AE8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" customWidth="1"/>
  </cols>
  <sheetData>
    <row r="1" spans="1:33" hidden="1">
      <c r="A1" t="s">
        <v>0</v>
      </c>
    </row>
    <row r="2" spans="1:3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8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>
      <c r="A8">
        <v>2023</v>
      </c>
      <c r="B8" s="2">
        <v>44927</v>
      </c>
      <c r="C8" s="2">
        <v>45016</v>
      </c>
      <c r="D8" t="s">
        <v>84</v>
      </c>
      <c r="E8">
        <v>1</v>
      </c>
      <c r="F8" t="s">
        <v>214</v>
      </c>
      <c r="G8" t="s">
        <v>214</v>
      </c>
      <c r="H8" t="s">
        <v>219</v>
      </c>
      <c r="I8" t="s">
        <v>222</v>
      </c>
      <c r="J8" t="s">
        <v>229</v>
      </c>
      <c r="K8" t="s">
        <v>230</v>
      </c>
      <c r="L8" t="s">
        <v>93</v>
      </c>
      <c r="M8" s="3">
        <f>10267.42*2</f>
        <v>20534.84</v>
      </c>
      <c r="N8" t="s">
        <v>242</v>
      </c>
      <c r="O8" s="3">
        <f>8176.24*2</f>
        <v>16352.48</v>
      </c>
      <c r="P8" t="s">
        <v>246</v>
      </c>
      <c r="Q8" s="4">
        <v>1</v>
      </c>
      <c r="R8">
        <v>1</v>
      </c>
      <c r="S8">
        <v>1</v>
      </c>
      <c r="T8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241</v>
      </c>
      <c r="AE8" s="10">
        <v>45021</v>
      </c>
      <c r="AF8" s="2">
        <v>45016</v>
      </c>
      <c r="AG8" s="5" t="s">
        <v>265</v>
      </c>
    </row>
    <row r="9" spans="1:33">
      <c r="A9">
        <v>2023</v>
      </c>
      <c r="B9" s="2">
        <v>44927</v>
      </c>
      <c r="C9" s="2">
        <v>45016</v>
      </c>
      <c r="D9" t="s">
        <v>84</v>
      </c>
      <c r="E9">
        <v>2</v>
      </c>
      <c r="F9" t="s">
        <v>215</v>
      </c>
      <c r="G9" t="s">
        <v>215</v>
      </c>
      <c r="H9" t="s">
        <v>219</v>
      </c>
      <c r="I9" t="s">
        <v>223</v>
      </c>
      <c r="J9" t="s">
        <v>231</v>
      </c>
      <c r="K9" t="s">
        <v>232</v>
      </c>
      <c r="L9" t="s">
        <v>93</v>
      </c>
      <c r="M9" s="3">
        <f>6100.84*2</f>
        <v>12201.68</v>
      </c>
      <c r="N9" t="s">
        <v>242</v>
      </c>
      <c r="O9" s="3">
        <f>5265.55*2</f>
        <v>10531.1</v>
      </c>
      <c r="P9" s="4" t="s">
        <v>246</v>
      </c>
      <c r="Q9" s="4">
        <v>2</v>
      </c>
      <c r="R9">
        <v>2</v>
      </c>
      <c r="S9">
        <v>2</v>
      </c>
      <c r="T9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241</v>
      </c>
      <c r="AE9" s="16">
        <v>45021</v>
      </c>
      <c r="AF9" s="2">
        <v>45016</v>
      </c>
      <c r="AG9" s="5" t="s">
        <v>265</v>
      </c>
    </row>
    <row r="10" spans="1:33">
      <c r="A10">
        <v>2023</v>
      </c>
      <c r="B10" s="2">
        <v>44927</v>
      </c>
      <c r="C10" s="2">
        <v>45016</v>
      </c>
      <c r="D10" t="s">
        <v>83</v>
      </c>
      <c r="E10">
        <v>4</v>
      </c>
      <c r="F10" t="s">
        <v>216</v>
      </c>
      <c r="G10" t="s">
        <v>216</v>
      </c>
      <c r="H10" t="s">
        <v>220</v>
      </c>
      <c r="I10" t="s">
        <v>224</v>
      </c>
      <c r="J10" t="s">
        <v>233</v>
      </c>
      <c r="K10" t="s">
        <v>234</v>
      </c>
      <c r="L10" t="s">
        <v>94</v>
      </c>
      <c r="M10" s="3">
        <f>6606.61*2</f>
        <v>13213.22</v>
      </c>
      <c r="N10" t="s">
        <v>242</v>
      </c>
      <c r="O10" s="3">
        <f>3530.94*2</f>
        <v>7061.88</v>
      </c>
      <c r="P10" s="4" t="s">
        <v>246</v>
      </c>
      <c r="Q10" s="4">
        <v>3</v>
      </c>
      <c r="R10" s="4">
        <v>3</v>
      </c>
      <c r="S10">
        <v>3</v>
      </c>
      <c r="T10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t="s">
        <v>241</v>
      </c>
      <c r="AE10" s="10">
        <v>45021</v>
      </c>
      <c r="AF10" s="2">
        <v>45016</v>
      </c>
      <c r="AG10" s="5" t="s">
        <v>265</v>
      </c>
    </row>
    <row r="11" spans="1:33">
      <c r="A11">
        <v>2023</v>
      </c>
      <c r="B11" s="2">
        <v>44927</v>
      </c>
      <c r="C11" s="2">
        <v>45016</v>
      </c>
      <c r="D11" t="s">
        <v>83</v>
      </c>
      <c r="E11">
        <v>4</v>
      </c>
      <c r="F11" t="s">
        <v>217</v>
      </c>
      <c r="G11" t="s">
        <v>217</v>
      </c>
      <c r="H11" t="s">
        <v>220</v>
      </c>
      <c r="I11" t="s">
        <v>225</v>
      </c>
      <c r="J11" t="s">
        <v>235</v>
      </c>
      <c r="K11" t="s">
        <v>236</v>
      </c>
      <c r="L11" t="s">
        <v>93</v>
      </c>
      <c r="M11" s="3">
        <f>7201.76*2</f>
        <v>14403.52</v>
      </c>
      <c r="N11" t="s">
        <v>242</v>
      </c>
      <c r="O11" s="3">
        <f>5879.35*2</f>
        <v>11758.7</v>
      </c>
      <c r="P11" s="4" t="s">
        <v>246</v>
      </c>
      <c r="Q11" s="4">
        <v>4</v>
      </c>
      <c r="R11" s="4">
        <v>4</v>
      </c>
      <c r="S11">
        <v>4</v>
      </c>
      <c r="T11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241</v>
      </c>
      <c r="AE11" s="16">
        <v>45021</v>
      </c>
      <c r="AF11" s="2">
        <v>45016</v>
      </c>
      <c r="AG11" s="5" t="s">
        <v>265</v>
      </c>
    </row>
    <row r="12" spans="1:33">
      <c r="A12">
        <v>2023</v>
      </c>
      <c r="B12" s="2">
        <v>44927</v>
      </c>
      <c r="C12" s="2">
        <v>44957</v>
      </c>
      <c r="D12" t="s">
        <v>84</v>
      </c>
      <c r="E12">
        <v>4</v>
      </c>
      <c r="F12" t="s">
        <v>266</v>
      </c>
      <c r="G12" t="s">
        <v>266</v>
      </c>
      <c r="H12" t="s">
        <v>221</v>
      </c>
      <c r="I12" t="s">
        <v>226</v>
      </c>
      <c r="J12" t="s">
        <v>231</v>
      </c>
      <c r="K12" t="s">
        <v>237</v>
      </c>
      <c r="L12" t="s">
        <v>94</v>
      </c>
      <c r="M12" s="3">
        <f>3281.9*2</f>
        <v>6563.8</v>
      </c>
      <c r="N12" t="s">
        <v>242</v>
      </c>
      <c r="O12" s="3">
        <f>3081.92*2</f>
        <v>6163.84</v>
      </c>
      <c r="P12" s="4" t="s">
        <v>246</v>
      </c>
      <c r="Q12" s="4">
        <v>5</v>
      </c>
      <c r="R12" s="4">
        <v>5</v>
      </c>
      <c r="S12">
        <v>5</v>
      </c>
      <c r="T12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t="s">
        <v>241</v>
      </c>
      <c r="AE12" s="10">
        <v>45021</v>
      </c>
      <c r="AF12" s="2">
        <v>45016</v>
      </c>
      <c r="AG12" s="5" t="s">
        <v>265</v>
      </c>
    </row>
    <row r="13" spans="1:33">
      <c r="A13">
        <v>2023</v>
      </c>
      <c r="B13" s="2">
        <v>44927</v>
      </c>
      <c r="C13" s="2">
        <v>45016</v>
      </c>
      <c r="D13" t="s">
        <v>83</v>
      </c>
      <c r="E13">
        <v>4</v>
      </c>
      <c r="F13" t="s">
        <v>218</v>
      </c>
      <c r="G13" t="s">
        <v>218</v>
      </c>
      <c r="H13" t="s">
        <v>221</v>
      </c>
      <c r="I13" t="s">
        <v>227</v>
      </c>
      <c r="J13" t="s">
        <v>238</v>
      </c>
      <c r="K13" t="s">
        <v>239</v>
      </c>
      <c r="L13" t="s">
        <v>94</v>
      </c>
      <c r="M13" s="3">
        <f>4103.06*2</f>
        <v>8206.1200000000008</v>
      </c>
      <c r="N13" t="s">
        <v>242</v>
      </c>
      <c r="O13" s="3">
        <f>2109.09*2</f>
        <v>4218.18</v>
      </c>
      <c r="P13" s="4" t="s">
        <v>246</v>
      </c>
      <c r="Q13" s="4">
        <v>6</v>
      </c>
      <c r="R13" s="4">
        <v>6</v>
      </c>
      <c r="S13">
        <v>6</v>
      </c>
      <c r="T13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241</v>
      </c>
      <c r="AE13" s="16">
        <v>45021</v>
      </c>
      <c r="AF13" s="2">
        <v>45016</v>
      </c>
      <c r="AG13" s="5" t="s">
        <v>265</v>
      </c>
    </row>
    <row r="14" spans="1:33">
      <c r="A14">
        <v>2023</v>
      </c>
      <c r="B14" s="2">
        <v>44927</v>
      </c>
      <c r="C14" s="2">
        <v>45016</v>
      </c>
      <c r="D14" t="s">
        <v>83</v>
      </c>
      <c r="E14">
        <v>4</v>
      </c>
      <c r="F14" t="s">
        <v>218</v>
      </c>
      <c r="G14" t="s">
        <v>218</v>
      </c>
      <c r="H14" t="s">
        <v>221</v>
      </c>
      <c r="I14" t="s">
        <v>228</v>
      </c>
      <c r="J14" t="s">
        <v>240</v>
      </c>
      <c r="K14" t="s">
        <v>234</v>
      </c>
      <c r="L14" t="s">
        <v>94</v>
      </c>
      <c r="M14" s="3">
        <f>4103.06*2</f>
        <v>8206.1200000000008</v>
      </c>
      <c r="N14" t="s">
        <v>242</v>
      </c>
      <c r="O14" s="3">
        <f>3566.3*2</f>
        <v>7132.6</v>
      </c>
      <c r="P14" s="4" t="s">
        <v>246</v>
      </c>
      <c r="Q14" s="4">
        <v>7</v>
      </c>
      <c r="R14" s="4">
        <v>7</v>
      </c>
      <c r="S14">
        <v>7</v>
      </c>
      <c r="T1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241</v>
      </c>
      <c r="AE14" s="10">
        <v>45021</v>
      </c>
      <c r="AF14" s="2">
        <v>45016</v>
      </c>
      <c r="AG14" s="5" t="s">
        <v>265</v>
      </c>
    </row>
    <row r="15" spans="1:33">
      <c r="A15">
        <v>2023</v>
      </c>
      <c r="B15" s="2">
        <v>44927</v>
      </c>
      <c r="C15" s="2">
        <v>45016</v>
      </c>
      <c r="D15" t="s">
        <v>84</v>
      </c>
      <c r="E15">
        <v>4</v>
      </c>
      <c r="F15" t="s">
        <v>266</v>
      </c>
      <c r="G15" t="s">
        <v>266</v>
      </c>
      <c r="H15" t="s">
        <v>220</v>
      </c>
      <c r="I15" t="s">
        <v>267</v>
      </c>
      <c r="J15" t="s">
        <v>230</v>
      </c>
      <c r="K15" t="s">
        <v>268</v>
      </c>
      <c r="L15" t="s">
        <v>93</v>
      </c>
      <c r="M15" s="3">
        <f>3367.46*2</f>
        <v>6734.92</v>
      </c>
      <c r="N15" t="s">
        <v>242</v>
      </c>
      <c r="O15" s="3">
        <f>3134.34*2</f>
        <v>6268.68</v>
      </c>
      <c r="P15" s="4" t="s">
        <v>246</v>
      </c>
      <c r="Q15" s="4">
        <v>8</v>
      </c>
      <c r="R15" s="4">
        <v>8</v>
      </c>
      <c r="S15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t="s">
        <v>241</v>
      </c>
      <c r="AE15" s="16">
        <v>45021</v>
      </c>
      <c r="AF15" s="2">
        <v>45016</v>
      </c>
      <c r="AG15" s="5" t="s">
        <v>265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2" xr:uid="{00000000-0002-0000-0000-000000000000}">
      <formula1>Hidden_13</formula1>
    </dataValidation>
    <dataValidation type="list" allowBlank="1" showErrorMessage="1" sqref="L8:L9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E12" sqref="E12"/>
    </sheetView>
  </sheetViews>
  <sheetFormatPr baseColWidth="10" defaultColWidth="9" defaultRowHeight="15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6" t="s">
        <v>100</v>
      </c>
      <c r="B3" s="6" t="s">
        <v>155</v>
      </c>
      <c r="C3" s="6" t="s">
        <v>156</v>
      </c>
      <c r="D3" s="6" t="s">
        <v>157</v>
      </c>
      <c r="E3" s="6" t="s">
        <v>158</v>
      </c>
      <c r="F3" s="6" t="s">
        <v>159</v>
      </c>
    </row>
    <row r="4" spans="1:6">
      <c r="A4">
        <v>1</v>
      </c>
      <c r="B4" t="s">
        <v>256</v>
      </c>
      <c r="C4">
        <v>0</v>
      </c>
      <c r="D4">
        <v>0</v>
      </c>
      <c r="E4" t="s">
        <v>249</v>
      </c>
      <c r="F4" t="s">
        <v>251</v>
      </c>
    </row>
    <row r="5" spans="1:6">
      <c r="A5" s="4">
        <v>2</v>
      </c>
      <c r="B5" s="4" t="s">
        <v>256</v>
      </c>
      <c r="C5" s="4">
        <v>0</v>
      </c>
      <c r="D5" s="4">
        <v>0</v>
      </c>
      <c r="E5" s="4" t="s">
        <v>249</v>
      </c>
      <c r="F5" s="4" t="s">
        <v>251</v>
      </c>
    </row>
    <row r="6" spans="1:6">
      <c r="A6" s="4">
        <v>3</v>
      </c>
      <c r="B6" s="4" t="s">
        <v>256</v>
      </c>
      <c r="C6" s="4">
        <v>0</v>
      </c>
      <c r="D6" s="4">
        <v>0</v>
      </c>
      <c r="E6" s="4" t="s">
        <v>249</v>
      </c>
      <c r="F6" s="4" t="s">
        <v>251</v>
      </c>
    </row>
    <row r="7" spans="1:6">
      <c r="A7" s="4">
        <v>4</v>
      </c>
      <c r="B7" s="4" t="s">
        <v>256</v>
      </c>
      <c r="C7" s="4">
        <v>0</v>
      </c>
      <c r="D7" s="4">
        <v>0</v>
      </c>
      <c r="E7" s="4" t="s">
        <v>249</v>
      </c>
      <c r="F7" s="4" t="s">
        <v>251</v>
      </c>
    </row>
    <row r="8" spans="1:6">
      <c r="A8" s="4">
        <v>5</v>
      </c>
      <c r="B8" s="4" t="s">
        <v>256</v>
      </c>
      <c r="C8" s="4">
        <v>0</v>
      </c>
      <c r="D8" s="4">
        <v>0</v>
      </c>
      <c r="E8" s="4" t="s">
        <v>249</v>
      </c>
      <c r="F8" s="4" t="s">
        <v>251</v>
      </c>
    </row>
    <row r="9" spans="1:6">
      <c r="A9" s="4">
        <v>6</v>
      </c>
      <c r="B9" s="4" t="s">
        <v>256</v>
      </c>
      <c r="C9" s="4">
        <v>0</v>
      </c>
      <c r="D9" s="4">
        <v>0</v>
      </c>
      <c r="E9" s="4" t="s">
        <v>249</v>
      </c>
      <c r="F9" s="4" t="s">
        <v>251</v>
      </c>
    </row>
    <row r="10" spans="1:6">
      <c r="A10" s="4">
        <v>7</v>
      </c>
      <c r="B10" s="4" t="s">
        <v>256</v>
      </c>
      <c r="C10" s="4">
        <v>0</v>
      </c>
      <c r="D10" s="4">
        <v>0</v>
      </c>
      <c r="E10" s="4" t="s">
        <v>249</v>
      </c>
      <c r="F10" s="4" t="s">
        <v>251</v>
      </c>
    </row>
    <row r="11" spans="1:6">
      <c r="A11" s="4">
        <v>8</v>
      </c>
      <c r="B11" s="4" t="s">
        <v>256</v>
      </c>
      <c r="C11" s="4">
        <v>0</v>
      </c>
      <c r="D11" s="4">
        <v>0</v>
      </c>
      <c r="E11" s="4" t="s">
        <v>249</v>
      </c>
      <c r="F11" s="4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D12" sqref="D12"/>
    </sheetView>
  </sheetViews>
  <sheetFormatPr baseColWidth="10" defaultColWidth="9" defaultRowHeight="15"/>
  <cols>
    <col min="1" max="1" width="3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6" t="s">
        <v>100</v>
      </c>
      <c r="B3" s="6" t="s">
        <v>165</v>
      </c>
      <c r="C3" s="6" t="s">
        <v>166</v>
      </c>
      <c r="D3" s="6" t="s">
        <v>167</v>
      </c>
      <c r="E3" s="6" t="s">
        <v>168</v>
      </c>
      <c r="F3" s="6" t="s">
        <v>169</v>
      </c>
    </row>
    <row r="4" spans="1:6">
      <c r="A4">
        <v>1</v>
      </c>
      <c r="B4" t="s">
        <v>252</v>
      </c>
      <c r="C4">
        <v>0</v>
      </c>
      <c r="D4">
        <v>0</v>
      </c>
      <c r="E4" t="s">
        <v>249</v>
      </c>
      <c r="F4" t="s">
        <v>248</v>
      </c>
    </row>
    <row r="5" spans="1:6">
      <c r="A5">
        <v>2</v>
      </c>
      <c r="B5" s="4" t="s">
        <v>252</v>
      </c>
      <c r="C5" s="4">
        <v>0</v>
      </c>
      <c r="D5" s="4">
        <v>0</v>
      </c>
      <c r="E5" s="4" t="s">
        <v>249</v>
      </c>
      <c r="F5" s="4" t="s">
        <v>248</v>
      </c>
    </row>
    <row r="6" spans="1:6">
      <c r="A6">
        <v>3</v>
      </c>
      <c r="B6" s="4" t="s">
        <v>252</v>
      </c>
      <c r="C6" s="4">
        <v>0</v>
      </c>
      <c r="D6" s="4">
        <v>0</v>
      </c>
      <c r="E6" s="4" t="s">
        <v>249</v>
      </c>
      <c r="F6" s="4" t="s">
        <v>248</v>
      </c>
    </row>
    <row r="7" spans="1:6">
      <c r="A7">
        <v>4</v>
      </c>
      <c r="B7" s="4" t="s">
        <v>252</v>
      </c>
      <c r="C7" s="4">
        <v>0</v>
      </c>
      <c r="D7" s="4">
        <v>0</v>
      </c>
      <c r="E7" s="4" t="s">
        <v>249</v>
      </c>
      <c r="F7" s="4" t="s">
        <v>248</v>
      </c>
    </row>
    <row r="8" spans="1:6">
      <c r="A8">
        <v>5</v>
      </c>
      <c r="B8" s="4" t="s">
        <v>252</v>
      </c>
      <c r="C8" s="4">
        <v>0</v>
      </c>
      <c r="D8" s="4">
        <v>0</v>
      </c>
      <c r="E8" s="4" t="s">
        <v>249</v>
      </c>
      <c r="F8" s="4" t="s">
        <v>248</v>
      </c>
    </row>
    <row r="9" spans="1:6">
      <c r="A9">
        <v>6</v>
      </c>
      <c r="B9" s="4" t="s">
        <v>252</v>
      </c>
      <c r="C9" s="4">
        <v>0</v>
      </c>
      <c r="D9" s="4">
        <v>0</v>
      </c>
      <c r="E9" s="4" t="s">
        <v>249</v>
      </c>
      <c r="F9" s="4" t="s">
        <v>248</v>
      </c>
    </row>
    <row r="10" spans="1:6">
      <c r="A10">
        <v>7</v>
      </c>
      <c r="B10" s="4" t="s">
        <v>252</v>
      </c>
      <c r="C10" s="4">
        <v>0</v>
      </c>
      <c r="D10" s="4">
        <v>0</v>
      </c>
      <c r="E10" s="4" t="s">
        <v>249</v>
      </c>
      <c r="F10" s="4" t="s">
        <v>248</v>
      </c>
    </row>
    <row r="11" spans="1:6">
      <c r="A11">
        <v>8</v>
      </c>
      <c r="B11" s="4" t="s">
        <v>252</v>
      </c>
      <c r="C11" s="4">
        <v>0</v>
      </c>
      <c r="D11" s="4">
        <v>0</v>
      </c>
      <c r="E11" s="4" t="s">
        <v>249</v>
      </c>
      <c r="F11" s="4" t="s">
        <v>248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C11" sqref="C11"/>
    </sheetView>
  </sheetViews>
  <sheetFormatPr baseColWidth="10" defaultColWidth="9" defaultRowHeight="15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6" t="s">
        <v>100</v>
      </c>
      <c r="B3" s="6" t="s">
        <v>175</v>
      </c>
      <c r="C3" s="6" t="s">
        <v>176</v>
      </c>
      <c r="D3" s="6" t="s">
        <v>177</v>
      </c>
      <c r="E3" s="6" t="s">
        <v>178</v>
      </c>
      <c r="F3" s="6" t="s">
        <v>179</v>
      </c>
    </row>
    <row r="4" spans="1:6">
      <c r="A4">
        <v>1</v>
      </c>
      <c r="B4" s="9" t="s">
        <v>264</v>
      </c>
      <c r="C4">
        <v>3045</v>
      </c>
      <c r="D4">
        <v>3045</v>
      </c>
      <c r="E4" t="s">
        <v>249</v>
      </c>
      <c r="F4" t="s">
        <v>245</v>
      </c>
    </row>
    <row r="5" spans="1:6">
      <c r="A5">
        <v>2</v>
      </c>
      <c r="B5" s="9" t="s">
        <v>264</v>
      </c>
      <c r="C5">
        <v>3045</v>
      </c>
      <c r="D5">
        <v>3045</v>
      </c>
      <c r="E5" s="4" t="s">
        <v>249</v>
      </c>
      <c r="F5" t="s">
        <v>245</v>
      </c>
    </row>
    <row r="6" spans="1:6">
      <c r="A6">
        <v>3</v>
      </c>
      <c r="B6" s="9" t="s">
        <v>264</v>
      </c>
      <c r="C6">
        <v>3045</v>
      </c>
      <c r="D6">
        <v>3045</v>
      </c>
      <c r="E6" s="4" t="s">
        <v>249</v>
      </c>
      <c r="F6" t="s">
        <v>245</v>
      </c>
    </row>
    <row r="7" spans="1:6">
      <c r="A7">
        <v>4</v>
      </c>
      <c r="B7" s="9" t="s">
        <v>264</v>
      </c>
      <c r="C7">
        <v>3045</v>
      </c>
      <c r="D7">
        <v>3045</v>
      </c>
      <c r="E7" s="4" t="s">
        <v>249</v>
      </c>
      <c r="F7" t="s">
        <v>245</v>
      </c>
    </row>
    <row r="8" spans="1:6">
      <c r="A8">
        <v>5</v>
      </c>
      <c r="B8" s="9" t="s">
        <v>264</v>
      </c>
      <c r="C8">
        <v>3045</v>
      </c>
      <c r="D8">
        <v>3045</v>
      </c>
      <c r="E8" s="4" t="s">
        <v>249</v>
      </c>
      <c r="F8" t="s">
        <v>245</v>
      </c>
    </row>
    <row r="9" spans="1:6">
      <c r="A9">
        <v>6</v>
      </c>
      <c r="B9" s="9" t="s">
        <v>264</v>
      </c>
      <c r="C9">
        <v>3045</v>
      </c>
      <c r="D9">
        <v>3045</v>
      </c>
      <c r="E9" s="4" t="s">
        <v>249</v>
      </c>
      <c r="F9" t="s">
        <v>245</v>
      </c>
    </row>
    <row r="10" spans="1:6">
      <c r="A10">
        <v>7</v>
      </c>
      <c r="B10" s="9" t="s">
        <v>264</v>
      </c>
      <c r="C10">
        <v>3045</v>
      </c>
      <c r="D10">
        <v>3045</v>
      </c>
      <c r="E10" s="4" t="s">
        <v>249</v>
      </c>
      <c r="F10" t="s">
        <v>245</v>
      </c>
    </row>
    <row r="11" spans="1:6">
      <c r="A11">
        <v>8</v>
      </c>
      <c r="B11" s="9" t="s">
        <v>264</v>
      </c>
      <c r="C11">
        <v>0</v>
      </c>
      <c r="D11">
        <v>0</v>
      </c>
      <c r="E11" s="4" t="s">
        <v>249</v>
      </c>
      <c r="F11" t="s">
        <v>245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A4" sqref="A4:A11"/>
    </sheetView>
  </sheetViews>
  <sheetFormatPr baseColWidth="10" defaultColWidth="9" defaultRowHeight="15"/>
  <cols>
    <col min="1" max="1" width="3.4257812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6" t="s">
        <v>100</v>
      </c>
      <c r="B3" s="6" t="s">
        <v>185</v>
      </c>
      <c r="C3" s="6" t="s">
        <v>186</v>
      </c>
      <c r="D3" s="6" t="s">
        <v>187</v>
      </c>
      <c r="E3" s="6" t="s">
        <v>188</v>
      </c>
      <c r="F3" s="6" t="s">
        <v>189</v>
      </c>
    </row>
    <row r="4" spans="1:6">
      <c r="A4" s="7">
        <v>1</v>
      </c>
      <c r="B4" s="12" t="s">
        <v>263</v>
      </c>
      <c r="C4" s="13">
        <v>2053.6</v>
      </c>
      <c r="D4" s="13">
        <v>2053.6</v>
      </c>
      <c r="E4" t="s">
        <v>249</v>
      </c>
      <c r="F4" t="s">
        <v>253</v>
      </c>
    </row>
    <row r="5" spans="1:6" s="4" customFormat="1">
      <c r="A5" s="15">
        <v>2</v>
      </c>
      <c r="B5" s="12" t="s">
        <v>263</v>
      </c>
      <c r="C5" s="14">
        <v>2053.6</v>
      </c>
      <c r="D5" s="14">
        <v>2053.6</v>
      </c>
      <c r="E5" s="4" t="s">
        <v>249</v>
      </c>
      <c r="F5" s="4" t="s">
        <v>253</v>
      </c>
    </row>
    <row r="6" spans="1:6">
      <c r="A6" s="7">
        <v>3</v>
      </c>
      <c r="B6" s="12" t="s">
        <v>263</v>
      </c>
      <c r="C6" s="14">
        <v>3701</v>
      </c>
      <c r="D6" s="14">
        <v>3701</v>
      </c>
      <c r="E6" s="4" t="s">
        <v>249</v>
      </c>
      <c r="F6" s="4" t="s">
        <v>253</v>
      </c>
    </row>
    <row r="7" spans="1:6">
      <c r="A7" s="7">
        <v>4</v>
      </c>
      <c r="B7" s="12" t="s">
        <v>263</v>
      </c>
      <c r="C7" s="14">
        <v>4999.2</v>
      </c>
      <c r="D7" s="14">
        <v>4999.2</v>
      </c>
      <c r="E7" s="4" t="s">
        <v>249</v>
      </c>
      <c r="F7" s="4" t="s">
        <v>253</v>
      </c>
    </row>
    <row r="8" spans="1:6">
      <c r="A8" s="7">
        <v>5</v>
      </c>
      <c r="B8" s="12" t="s">
        <v>263</v>
      </c>
      <c r="C8" s="14">
        <v>0</v>
      </c>
      <c r="D8" s="14">
        <v>0</v>
      </c>
      <c r="E8" s="4" t="s">
        <v>249</v>
      </c>
      <c r="F8" s="4" t="s">
        <v>253</v>
      </c>
    </row>
    <row r="9" spans="1:6">
      <c r="A9" s="7">
        <v>6</v>
      </c>
      <c r="B9" s="12" t="s">
        <v>263</v>
      </c>
      <c r="C9" s="14">
        <v>3297.6</v>
      </c>
      <c r="D9" s="14">
        <v>3297.6</v>
      </c>
      <c r="E9" s="4" t="s">
        <v>249</v>
      </c>
      <c r="F9" s="4" t="s">
        <v>253</v>
      </c>
    </row>
    <row r="10" spans="1:6">
      <c r="A10" s="7">
        <v>7</v>
      </c>
      <c r="B10" s="12" t="s">
        <v>263</v>
      </c>
      <c r="C10" s="14">
        <v>3297.6</v>
      </c>
      <c r="D10" s="14">
        <v>3297.6</v>
      </c>
      <c r="E10" s="4" t="s">
        <v>249</v>
      </c>
      <c r="F10" s="4" t="s">
        <v>253</v>
      </c>
    </row>
    <row r="11" spans="1:6">
      <c r="A11" s="7">
        <v>8</v>
      </c>
      <c r="B11" s="12" t="s">
        <v>263</v>
      </c>
      <c r="C11" s="14">
        <v>109.59</v>
      </c>
      <c r="D11" s="14">
        <v>109.59</v>
      </c>
      <c r="E11" s="4" t="s">
        <v>249</v>
      </c>
      <c r="F11" s="4" t="s">
        <v>253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B4" sqref="B4:B11"/>
    </sheetView>
  </sheetViews>
  <sheetFormatPr baseColWidth="10" defaultColWidth="9" defaultRowHeight="15"/>
  <cols>
    <col min="1" max="1" width="3.4257812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6" t="s">
        <v>100</v>
      </c>
      <c r="B3" s="8" t="s">
        <v>195</v>
      </c>
      <c r="C3" s="8" t="s">
        <v>196</v>
      </c>
      <c r="D3" s="8" t="s">
        <v>197</v>
      </c>
      <c r="E3" s="6" t="s">
        <v>198</v>
      </c>
      <c r="F3" s="6" t="s">
        <v>199</v>
      </c>
    </row>
    <row r="4" spans="1:6">
      <c r="A4">
        <v>1</v>
      </c>
      <c r="B4" s="12" t="s">
        <v>269</v>
      </c>
      <c r="C4" s="13">
        <v>0</v>
      </c>
      <c r="D4" s="13">
        <v>0</v>
      </c>
      <c r="E4" t="s">
        <v>249</v>
      </c>
      <c r="F4" t="s">
        <v>253</v>
      </c>
    </row>
    <row r="5" spans="1:6">
      <c r="A5">
        <v>2</v>
      </c>
      <c r="B5" s="12" t="s">
        <v>269</v>
      </c>
      <c r="C5" s="14">
        <v>0</v>
      </c>
      <c r="D5" s="14">
        <v>0</v>
      </c>
      <c r="E5" s="4" t="s">
        <v>249</v>
      </c>
      <c r="F5" s="4" t="s">
        <v>253</v>
      </c>
    </row>
    <row r="6" spans="1:6">
      <c r="A6">
        <v>3</v>
      </c>
      <c r="B6" s="12" t="s">
        <v>269</v>
      </c>
      <c r="C6" s="14">
        <v>0</v>
      </c>
      <c r="D6" s="14">
        <v>0</v>
      </c>
      <c r="E6" s="4" t="s">
        <v>249</v>
      </c>
      <c r="F6" s="4" t="s">
        <v>253</v>
      </c>
    </row>
    <row r="7" spans="1:6">
      <c r="A7">
        <v>4</v>
      </c>
      <c r="B7" s="12" t="s">
        <v>269</v>
      </c>
      <c r="C7" s="14">
        <v>0</v>
      </c>
      <c r="D7" s="14">
        <v>0</v>
      </c>
      <c r="E7" s="4" t="s">
        <v>249</v>
      </c>
      <c r="F7" s="4" t="s">
        <v>253</v>
      </c>
    </row>
    <row r="8" spans="1:6">
      <c r="A8">
        <v>5</v>
      </c>
      <c r="B8" s="12" t="s">
        <v>269</v>
      </c>
      <c r="C8" s="14">
        <v>0</v>
      </c>
      <c r="D8" s="14">
        <v>0</v>
      </c>
      <c r="E8" s="4" t="s">
        <v>249</v>
      </c>
      <c r="F8" s="4" t="s">
        <v>253</v>
      </c>
    </row>
    <row r="9" spans="1:6">
      <c r="A9">
        <v>6</v>
      </c>
      <c r="B9" s="12" t="s">
        <v>269</v>
      </c>
      <c r="C9" s="14">
        <v>0</v>
      </c>
      <c r="D9" s="14">
        <v>0</v>
      </c>
      <c r="E9" s="4" t="s">
        <v>249</v>
      </c>
      <c r="F9" s="4" t="s">
        <v>253</v>
      </c>
    </row>
    <row r="10" spans="1:6">
      <c r="A10">
        <v>7</v>
      </c>
      <c r="B10" s="12" t="s">
        <v>269</v>
      </c>
      <c r="C10" s="14">
        <v>0</v>
      </c>
      <c r="D10" s="14">
        <v>0</v>
      </c>
      <c r="E10" s="4" t="s">
        <v>249</v>
      </c>
      <c r="F10" s="4" t="s">
        <v>253</v>
      </c>
    </row>
    <row r="11" spans="1:6">
      <c r="A11">
        <v>8</v>
      </c>
      <c r="B11" s="12" t="s">
        <v>269</v>
      </c>
      <c r="C11" s="14">
        <v>0</v>
      </c>
      <c r="D11" s="14">
        <v>0</v>
      </c>
      <c r="E11" s="4" t="s">
        <v>249</v>
      </c>
      <c r="F11" s="4" t="s">
        <v>253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B11" sqref="B11"/>
    </sheetView>
  </sheetViews>
  <sheetFormatPr baseColWidth="10" defaultColWidth="9" defaultRowHeight="15"/>
  <cols>
    <col min="1" max="1" width="3.42578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6" t="s">
        <v>100</v>
      </c>
      <c r="B3" s="6" t="s">
        <v>205</v>
      </c>
      <c r="C3" s="6" t="s">
        <v>206</v>
      </c>
      <c r="D3" s="6" t="s">
        <v>207</v>
      </c>
      <c r="E3" s="6" t="s">
        <v>208</v>
      </c>
      <c r="F3" s="6" t="s">
        <v>209</v>
      </c>
    </row>
    <row r="4" spans="1:6">
      <c r="A4">
        <v>1</v>
      </c>
      <c r="B4" t="s">
        <v>254</v>
      </c>
      <c r="C4">
        <v>0</v>
      </c>
      <c r="D4">
        <v>0</v>
      </c>
      <c r="E4" t="s">
        <v>249</v>
      </c>
      <c r="F4" t="s">
        <v>248</v>
      </c>
    </row>
    <row r="5" spans="1:6">
      <c r="A5">
        <v>2</v>
      </c>
      <c r="B5" s="4" t="s">
        <v>254</v>
      </c>
      <c r="C5" s="4">
        <v>0</v>
      </c>
      <c r="D5" s="4">
        <v>0</v>
      </c>
      <c r="E5" s="4" t="s">
        <v>249</v>
      </c>
      <c r="F5" s="4" t="s">
        <v>248</v>
      </c>
    </row>
    <row r="6" spans="1:6">
      <c r="A6">
        <v>3</v>
      </c>
      <c r="B6" s="4" t="s">
        <v>254</v>
      </c>
      <c r="C6" s="4">
        <v>0</v>
      </c>
      <c r="D6" s="4">
        <v>0</v>
      </c>
      <c r="E6" s="4" t="s">
        <v>249</v>
      </c>
      <c r="F6" s="4" t="s">
        <v>248</v>
      </c>
    </row>
    <row r="7" spans="1:6">
      <c r="A7">
        <v>4</v>
      </c>
      <c r="B7" s="4" t="s">
        <v>254</v>
      </c>
      <c r="C7" s="4">
        <v>0</v>
      </c>
      <c r="D7" s="4">
        <v>0</v>
      </c>
      <c r="E7" s="4" t="s">
        <v>249</v>
      </c>
      <c r="F7" s="4" t="s">
        <v>248</v>
      </c>
    </row>
    <row r="8" spans="1:6">
      <c r="A8">
        <v>5</v>
      </c>
      <c r="B8" s="4" t="s">
        <v>254</v>
      </c>
      <c r="C8" s="4">
        <v>0</v>
      </c>
      <c r="D8" s="4">
        <v>0</v>
      </c>
      <c r="E8" s="4" t="s">
        <v>249</v>
      </c>
      <c r="F8" s="4" t="s">
        <v>248</v>
      </c>
    </row>
    <row r="9" spans="1:6">
      <c r="A9">
        <v>6</v>
      </c>
      <c r="B9" s="4" t="s">
        <v>254</v>
      </c>
      <c r="C9" s="4">
        <v>0</v>
      </c>
      <c r="D9" s="4">
        <v>0</v>
      </c>
      <c r="E9" s="4" t="s">
        <v>249</v>
      </c>
      <c r="F9" s="4" t="s">
        <v>248</v>
      </c>
    </row>
    <row r="10" spans="1:6">
      <c r="A10">
        <v>7</v>
      </c>
      <c r="B10" s="4" t="s">
        <v>254</v>
      </c>
      <c r="C10" s="4">
        <v>0</v>
      </c>
      <c r="D10" s="4">
        <v>0</v>
      </c>
      <c r="E10" s="4" t="s">
        <v>249</v>
      </c>
      <c r="F10" s="4" t="s">
        <v>248</v>
      </c>
    </row>
    <row r="11" spans="1:6">
      <c r="A11">
        <v>8</v>
      </c>
      <c r="B11" s="4" t="s">
        <v>254</v>
      </c>
      <c r="C11" s="4">
        <v>0</v>
      </c>
      <c r="D11" s="4">
        <v>0</v>
      </c>
      <c r="E11" s="4" t="s">
        <v>249</v>
      </c>
      <c r="F11" s="4" t="s">
        <v>248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13" sqref="B13"/>
    </sheetView>
  </sheetViews>
  <sheetFormatPr baseColWidth="10" defaultColWidth="9" defaultRowHeight="15"/>
  <cols>
    <col min="1" max="1" width="3.42578125" customWidth="1"/>
    <col min="2" max="2" width="45.5703125" customWidth="1"/>
    <col min="3" max="3" width="46.42578125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6" t="s">
        <v>100</v>
      </c>
      <c r="B3" s="6" t="s">
        <v>212</v>
      </c>
      <c r="C3" s="6" t="s">
        <v>213</v>
      </c>
    </row>
    <row r="4" spans="1:3">
      <c r="A4">
        <v>1</v>
      </c>
      <c r="B4" t="s">
        <v>257</v>
      </c>
      <c r="C4" t="s">
        <v>253</v>
      </c>
    </row>
    <row r="5" spans="1:3">
      <c r="A5">
        <v>2</v>
      </c>
      <c r="B5" t="s">
        <v>257</v>
      </c>
      <c r="C5" s="4" t="s">
        <v>253</v>
      </c>
    </row>
    <row r="6" spans="1:3">
      <c r="A6">
        <v>3</v>
      </c>
      <c r="B6" t="s">
        <v>257</v>
      </c>
      <c r="C6" s="4" t="s">
        <v>253</v>
      </c>
    </row>
    <row r="7" spans="1:3">
      <c r="A7">
        <v>4</v>
      </c>
      <c r="B7" t="s">
        <v>257</v>
      </c>
      <c r="C7" s="4" t="s">
        <v>253</v>
      </c>
    </row>
    <row r="8" spans="1:3">
      <c r="A8">
        <v>5</v>
      </c>
      <c r="B8" t="s">
        <v>257</v>
      </c>
      <c r="C8" s="4" t="s">
        <v>253</v>
      </c>
    </row>
    <row r="9" spans="1:3">
      <c r="A9">
        <v>6</v>
      </c>
      <c r="B9" t="s">
        <v>257</v>
      </c>
      <c r="C9" s="4" t="s">
        <v>253</v>
      </c>
    </row>
    <row r="10" spans="1:3">
      <c r="A10">
        <v>7</v>
      </c>
      <c r="B10" t="s">
        <v>257</v>
      </c>
      <c r="C10" s="4" t="s">
        <v>253</v>
      </c>
    </row>
    <row r="11" spans="1:3">
      <c r="A11">
        <v>8</v>
      </c>
      <c r="B11" t="s">
        <v>257</v>
      </c>
      <c r="C11" s="4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B3" workbookViewId="0">
      <selection activeCell="F10" sqref="F10:F11"/>
    </sheetView>
  </sheetViews>
  <sheetFormatPr baseColWidth="10" defaultColWidth="9" defaultRowHeight="15"/>
  <cols>
    <col min="1" max="1" width="3.42578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6" t="s">
        <v>100</v>
      </c>
      <c r="B3" s="6" t="s">
        <v>101</v>
      </c>
      <c r="C3" s="6" t="s">
        <v>102</v>
      </c>
      <c r="D3" s="6" t="s">
        <v>103</v>
      </c>
      <c r="E3" s="6" t="s">
        <v>104</v>
      </c>
      <c r="F3" s="6" t="s">
        <v>105</v>
      </c>
    </row>
    <row r="4" spans="1:6">
      <c r="A4">
        <v>1</v>
      </c>
      <c r="B4" t="s">
        <v>261</v>
      </c>
      <c r="C4">
        <v>0</v>
      </c>
      <c r="D4">
        <v>0</v>
      </c>
      <c r="E4" t="s">
        <v>246</v>
      </c>
      <c r="F4" t="s">
        <v>247</v>
      </c>
    </row>
    <row r="5" spans="1:6" s="4" customFormat="1">
      <c r="A5" s="4">
        <v>2</v>
      </c>
      <c r="B5" s="4" t="s">
        <v>261</v>
      </c>
      <c r="C5" s="4">
        <v>0</v>
      </c>
      <c r="D5" s="4">
        <v>0</v>
      </c>
      <c r="E5" s="4" t="s">
        <v>246</v>
      </c>
      <c r="F5" s="4" t="s">
        <v>247</v>
      </c>
    </row>
    <row r="6" spans="1:6" s="4" customFormat="1">
      <c r="A6" s="4">
        <v>3</v>
      </c>
      <c r="B6" s="4" t="s">
        <v>261</v>
      </c>
      <c r="C6" s="4">
        <v>0</v>
      </c>
      <c r="D6" s="4">
        <v>0</v>
      </c>
      <c r="E6" s="4" t="s">
        <v>246</v>
      </c>
      <c r="F6" s="4" t="s">
        <v>247</v>
      </c>
    </row>
    <row r="7" spans="1:6" s="4" customFormat="1">
      <c r="A7" s="4">
        <v>4</v>
      </c>
      <c r="B7" s="4" t="s">
        <v>261</v>
      </c>
      <c r="C7" s="4">
        <v>0</v>
      </c>
      <c r="D7" s="4">
        <v>0</v>
      </c>
      <c r="E7" s="4" t="s">
        <v>246</v>
      </c>
      <c r="F7" s="4" t="s">
        <v>247</v>
      </c>
    </row>
    <row r="8" spans="1:6" s="4" customFormat="1">
      <c r="A8" s="4">
        <v>5</v>
      </c>
      <c r="B8" s="4" t="s">
        <v>261</v>
      </c>
      <c r="C8" s="4">
        <v>0</v>
      </c>
      <c r="D8" s="4">
        <v>0</v>
      </c>
      <c r="E8" s="4" t="s">
        <v>246</v>
      </c>
      <c r="F8" s="4" t="s">
        <v>247</v>
      </c>
    </row>
    <row r="9" spans="1:6" s="4" customFormat="1">
      <c r="A9" s="4">
        <v>6</v>
      </c>
      <c r="B9" s="4" t="s">
        <v>261</v>
      </c>
      <c r="C9" s="4">
        <v>0</v>
      </c>
      <c r="D9" s="4">
        <v>0</v>
      </c>
      <c r="E9" s="4" t="s">
        <v>246</v>
      </c>
      <c r="F9" s="4" t="s">
        <v>247</v>
      </c>
    </row>
    <row r="10" spans="1:6" s="4" customFormat="1">
      <c r="A10" s="4">
        <v>7</v>
      </c>
      <c r="B10" s="4" t="s">
        <v>261</v>
      </c>
      <c r="C10" s="4">
        <v>0</v>
      </c>
      <c r="D10" s="4">
        <v>0</v>
      </c>
      <c r="E10" s="4" t="s">
        <v>246</v>
      </c>
      <c r="F10" s="4" t="s">
        <v>247</v>
      </c>
    </row>
    <row r="11" spans="1:6">
      <c r="A11" s="4">
        <v>8</v>
      </c>
      <c r="B11" s="4" t="s">
        <v>261</v>
      </c>
      <c r="C11" s="4">
        <v>0</v>
      </c>
      <c r="D11" s="4">
        <v>0</v>
      </c>
      <c r="E11" s="4" t="s">
        <v>246</v>
      </c>
      <c r="F11" s="4" t="s">
        <v>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B10" sqref="B10:C11"/>
    </sheetView>
  </sheetViews>
  <sheetFormatPr baseColWidth="10" defaultColWidth="9" defaultRowHeight="15"/>
  <cols>
    <col min="1" max="1" width="3.42578125" customWidth="1"/>
    <col min="2" max="2" width="58.42578125" customWidth="1"/>
    <col min="3" max="3" width="59.140625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6" t="s">
        <v>100</v>
      </c>
      <c r="B3" s="6" t="s">
        <v>108</v>
      </c>
      <c r="C3" s="6" t="s">
        <v>109</v>
      </c>
    </row>
    <row r="4" spans="1:3">
      <c r="A4">
        <v>1</v>
      </c>
      <c r="B4" t="s">
        <v>255</v>
      </c>
      <c r="C4" t="s">
        <v>248</v>
      </c>
    </row>
    <row r="5" spans="1:3">
      <c r="A5">
        <v>2</v>
      </c>
      <c r="B5" s="4" t="s">
        <v>255</v>
      </c>
      <c r="C5" s="4" t="s">
        <v>248</v>
      </c>
    </row>
    <row r="6" spans="1:3">
      <c r="A6">
        <v>3</v>
      </c>
      <c r="B6" s="4" t="s">
        <v>255</v>
      </c>
      <c r="C6" s="4" t="s">
        <v>248</v>
      </c>
    </row>
    <row r="7" spans="1:3">
      <c r="A7">
        <v>4</v>
      </c>
      <c r="B7" s="4" t="s">
        <v>255</v>
      </c>
      <c r="C7" s="4" t="s">
        <v>248</v>
      </c>
    </row>
    <row r="8" spans="1:3">
      <c r="A8">
        <v>5</v>
      </c>
      <c r="B8" s="4" t="s">
        <v>255</v>
      </c>
      <c r="C8" s="4" t="s">
        <v>248</v>
      </c>
    </row>
    <row r="9" spans="1:3">
      <c r="A9">
        <v>6</v>
      </c>
      <c r="B9" s="4" t="s">
        <v>255</v>
      </c>
      <c r="C9" s="4" t="s">
        <v>248</v>
      </c>
    </row>
    <row r="10" spans="1:3">
      <c r="A10">
        <v>7</v>
      </c>
      <c r="B10" s="4" t="s">
        <v>255</v>
      </c>
      <c r="C10" s="4" t="s">
        <v>248</v>
      </c>
    </row>
    <row r="11" spans="1:3">
      <c r="A11">
        <v>8</v>
      </c>
      <c r="B11" s="4" t="s">
        <v>255</v>
      </c>
      <c r="C11" s="4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D12" sqref="D12"/>
    </sheetView>
  </sheetViews>
  <sheetFormatPr baseColWidth="10" defaultColWidth="9" defaultRowHeight="15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6" t="s">
        <v>100</v>
      </c>
      <c r="B3" s="6" t="s">
        <v>115</v>
      </c>
      <c r="C3" s="6" t="s">
        <v>116</v>
      </c>
      <c r="D3" s="6" t="s">
        <v>117</v>
      </c>
      <c r="E3" s="6" t="s">
        <v>118</v>
      </c>
      <c r="F3" s="6" t="s">
        <v>119</v>
      </c>
    </row>
    <row r="4" spans="1:6">
      <c r="A4">
        <v>1</v>
      </c>
      <c r="B4" t="s">
        <v>243</v>
      </c>
      <c r="C4" s="3">
        <f>10267.42</f>
        <v>10267.42</v>
      </c>
      <c r="D4" s="3">
        <f>8176.24</f>
        <v>8176.24</v>
      </c>
      <c r="E4" t="s">
        <v>249</v>
      </c>
      <c r="F4" t="s">
        <v>244</v>
      </c>
    </row>
    <row r="5" spans="1:6">
      <c r="A5">
        <v>2</v>
      </c>
      <c r="B5" t="s">
        <v>243</v>
      </c>
      <c r="C5" s="3">
        <f>6100.84</f>
        <v>6100.84</v>
      </c>
      <c r="D5" s="3">
        <f>5265.55</f>
        <v>5265.55</v>
      </c>
      <c r="E5" s="4" t="s">
        <v>249</v>
      </c>
      <c r="F5" t="s">
        <v>244</v>
      </c>
    </row>
    <row r="6" spans="1:6">
      <c r="A6">
        <v>3</v>
      </c>
      <c r="B6" t="s">
        <v>243</v>
      </c>
      <c r="C6" s="3">
        <f>6606.61</f>
        <v>6606.61</v>
      </c>
      <c r="D6" s="3">
        <f>3530.94</f>
        <v>3530.94</v>
      </c>
      <c r="E6" s="4" t="s">
        <v>249</v>
      </c>
      <c r="F6" t="s">
        <v>244</v>
      </c>
    </row>
    <row r="7" spans="1:6">
      <c r="A7">
        <v>4</v>
      </c>
      <c r="B7" t="s">
        <v>243</v>
      </c>
      <c r="C7" s="3">
        <f>7201.76</f>
        <v>7201.76</v>
      </c>
      <c r="D7" s="3">
        <f>5879.35</f>
        <v>5879.35</v>
      </c>
      <c r="E7" s="4" t="s">
        <v>249</v>
      </c>
      <c r="F7" t="s">
        <v>244</v>
      </c>
    </row>
    <row r="8" spans="1:6">
      <c r="A8">
        <v>5</v>
      </c>
      <c r="B8" t="s">
        <v>243</v>
      </c>
      <c r="C8" s="3">
        <f>3281.9</f>
        <v>3281.9</v>
      </c>
      <c r="D8" s="3">
        <f>3081.92</f>
        <v>3081.92</v>
      </c>
      <c r="E8" s="4" t="s">
        <v>249</v>
      </c>
      <c r="F8" t="s">
        <v>244</v>
      </c>
    </row>
    <row r="9" spans="1:6">
      <c r="A9">
        <v>6</v>
      </c>
      <c r="B9" t="s">
        <v>243</v>
      </c>
      <c r="C9" s="3">
        <f>4103.06</f>
        <v>4103.0600000000004</v>
      </c>
      <c r="D9" s="3">
        <f>2109.09</f>
        <v>2109.09</v>
      </c>
      <c r="E9" s="4" t="s">
        <v>249</v>
      </c>
      <c r="F9" t="s">
        <v>244</v>
      </c>
    </row>
    <row r="10" spans="1:6">
      <c r="A10">
        <v>7</v>
      </c>
      <c r="B10" t="s">
        <v>243</v>
      </c>
      <c r="C10" s="3">
        <f>4103.06</f>
        <v>4103.0600000000004</v>
      </c>
      <c r="D10" s="3">
        <f>3566.3</f>
        <v>3566.3</v>
      </c>
      <c r="E10" s="4" t="s">
        <v>249</v>
      </c>
      <c r="F10" t="s">
        <v>244</v>
      </c>
    </row>
    <row r="11" spans="1:6">
      <c r="A11">
        <v>8</v>
      </c>
      <c r="B11" t="s">
        <v>243</v>
      </c>
      <c r="C11" s="3">
        <f>3367.46</f>
        <v>3367.46</v>
      </c>
      <c r="D11" s="3">
        <f>3134.34</f>
        <v>3134.34</v>
      </c>
      <c r="E11" s="4" t="s">
        <v>249</v>
      </c>
      <c r="F11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abSelected="1" topLeftCell="A3" workbookViewId="0">
      <selection activeCell="A12" sqref="A12:XFD12"/>
    </sheetView>
  </sheetViews>
  <sheetFormatPr baseColWidth="10" defaultColWidth="9" defaultRowHeight="15"/>
  <cols>
    <col min="1" max="1" width="3.4257812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6" t="s">
        <v>100</v>
      </c>
      <c r="B3" s="6" t="s">
        <v>125</v>
      </c>
      <c r="C3" s="6" t="s">
        <v>126</v>
      </c>
      <c r="D3" s="6" t="s">
        <v>127</v>
      </c>
      <c r="E3" s="6" t="s">
        <v>128</v>
      </c>
      <c r="F3" s="6" t="s">
        <v>129</v>
      </c>
    </row>
    <row r="4" spans="1:6">
      <c r="A4">
        <v>1</v>
      </c>
      <c r="B4" t="s">
        <v>262</v>
      </c>
      <c r="C4">
        <v>0</v>
      </c>
      <c r="D4">
        <v>0</v>
      </c>
      <c r="E4" t="s">
        <v>249</v>
      </c>
      <c r="F4" t="s">
        <v>260</v>
      </c>
    </row>
    <row r="5" spans="1:6">
      <c r="A5">
        <v>2</v>
      </c>
      <c r="B5" t="s">
        <v>262</v>
      </c>
      <c r="C5">
        <v>0</v>
      </c>
      <c r="D5">
        <v>0</v>
      </c>
      <c r="E5" s="4" t="s">
        <v>249</v>
      </c>
      <c r="F5" t="s">
        <v>260</v>
      </c>
    </row>
    <row r="6" spans="1:6">
      <c r="A6">
        <v>3</v>
      </c>
      <c r="B6" t="s">
        <v>262</v>
      </c>
      <c r="C6">
        <v>0</v>
      </c>
      <c r="D6">
        <v>0</v>
      </c>
      <c r="E6" s="4" t="s">
        <v>249</v>
      </c>
      <c r="F6" t="s">
        <v>260</v>
      </c>
    </row>
    <row r="7" spans="1:6">
      <c r="A7">
        <v>4</v>
      </c>
      <c r="B7" t="s">
        <v>262</v>
      </c>
      <c r="C7">
        <v>0</v>
      </c>
      <c r="D7">
        <v>0</v>
      </c>
      <c r="E7" s="4" t="s">
        <v>249</v>
      </c>
      <c r="F7" t="s">
        <v>260</v>
      </c>
    </row>
    <row r="8" spans="1:6">
      <c r="A8">
        <v>5</v>
      </c>
      <c r="B8" t="s">
        <v>262</v>
      </c>
      <c r="C8">
        <v>0</v>
      </c>
      <c r="D8">
        <v>0</v>
      </c>
      <c r="E8" s="4" t="s">
        <v>249</v>
      </c>
      <c r="F8" t="s">
        <v>260</v>
      </c>
    </row>
    <row r="9" spans="1:6">
      <c r="A9">
        <v>6</v>
      </c>
      <c r="B9" t="s">
        <v>262</v>
      </c>
      <c r="C9">
        <v>0</v>
      </c>
      <c r="D9">
        <v>0</v>
      </c>
      <c r="E9" s="4" t="s">
        <v>249</v>
      </c>
      <c r="F9" t="s">
        <v>260</v>
      </c>
    </row>
    <row r="10" spans="1:6">
      <c r="A10">
        <v>7</v>
      </c>
      <c r="B10" t="s">
        <v>262</v>
      </c>
      <c r="C10">
        <v>0</v>
      </c>
      <c r="D10">
        <v>0</v>
      </c>
      <c r="E10" s="4" t="s">
        <v>249</v>
      </c>
      <c r="F10" t="s">
        <v>260</v>
      </c>
    </row>
    <row r="11" spans="1:6">
      <c r="A11">
        <v>8</v>
      </c>
      <c r="B11" t="s">
        <v>262</v>
      </c>
      <c r="C11">
        <v>0</v>
      </c>
      <c r="D11">
        <v>0</v>
      </c>
      <c r="E11" s="4" t="s">
        <v>249</v>
      </c>
      <c r="F11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B10" sqref="B10:F11"/>
    </sheetView>
  </sheetViews>
  <sheetFormatPr baseColWidth="10" defaultColWidth="9" defaultRowHeight="15"/>
  <cols>
    <col min="1" max="1" width="3.42578125" customWidth="1"/>
    <col min="2" max="2" width="38.5703125" customWidth="1"/>
    <col min="3" max="3" width="36.7109375" customWidth="1"/>
    <col min="4" max="4" width="35.7109375" customWidth="1"/>
    <col min="5" max="5" width="41.140625" customWidth="1"/>
    <col min="6" max="6" width="36.85546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6" t="s">
        <v>100</v>
      </c>
      <c r="B3" s="6" t="s">
        <v>135</v>
      </c>
      <c r="C3" s="6" t="s">
        <v>136</v>
      </c>
      <c r="D3" s="6" t="s">
        <v>137</v>
      </c>
      <c r="E3" s="6" t="s">
        <v>138</v>
      </c>
      <c r="F3" s="6" t="s">
        <v>139</v>
      </c>
    </row>
    <row r="4" spans="1:6">
      <c r="A4">
        <v>1</v>
      </c>
      <c r="B4" t="s">
        <v>250</v>
      </c>
      <c r="C4">
        <v>0</v>
      </c>
      <c r="D4">
        <v>0</v>
      </c>
      <c r="E4" t="s">
        <v>249</v>
      </c>
      <c r="F4" t="s">
        <v>248</v>
      </c>
    </row>
    <row r="5" spans="1:6">
      <c r="A5">
        <v>2</v>
      </c>
      <c r="B5" s="4" t="s">
        <v>250</v>
      </c>
      <c r="C5" s="4">
        <v>0</v>
      </c>
      <c r="D5" s="4">
        <v>0</v>
      </c>
      <c r="E5" s="4" t="s">
        <v>249</v>
      </c>
      <c r="F5" s="4" t="s">
        <v>248</v>
      </c>
    </row>
    <row r="6" spans="1:6">
      <c r="A6">
        <v>3</v>
      </c>
      <c r="B6" s="4" t="s">
        <v>250</v>
      </c>
      <c r="C6" s="4">
        <v>0</v>
      </c>
      <c r="D6" s="4">
        <v>0</v>
      </c>
      <c r="E6" s="4" t="s">
        <v>249</v>
      </c>
      <c r="F6" s="4" t="s">
        <v>248</v>
      </c>
    </row>
    <row r="7" spans="1:6">
      <c r="A7">
        <v>4</v>
      </c>
      <c r="B7" s="4" t="s">
        <v>250</v>
      </c>
      <c r="C7" s="4">
        <v>0</v>
      </c>
      <c r="D7" s="4">
        <v>0</v>
      </c>
      <c r="E7" s="4" t="s">
        <v>249</v>
      </c>
      <c r="F7" s="4" t="s">
        <v>248</v>
      </c>
    </row>
    <row r="8" spans="1:6">
      <c r="A8">
        <v>5</v>
      </c>
      <c r="B8" s="4" t="s">
        <v>250</v>
      </c>
      <c r="C8" s="4">
        <v>0</v>
      </c>
      <c r="D8" s="4">
        <v>0</v>
      </c>
      <c r="E8" s="4" t="s">
        <v>249</v>
      </c>
      <c r="F8" s="4" t="s">
        <v>248</v>
      </c>
    </row>
    <row r="9" spans="1:6">
      <c r="A9">
        <v>6</v>
      </c>
      <c r="B9" s="4" t="s">
        <v>250</v>
      </c>
      <c r="C9" s="4">
        <v>0</v>
      </c>
      <c r="D9" s="4">
        <v>0</v>
      </c>
      <c r="E9" s="4" t="s">
        <v>249</v>
      </c>
      <c r="F9" s="4" t="s">
        <v>248</v>
      </c>
    </row>
    <row r="10" spans="1:6">
      <c r="A10">
        <v>7</v>
      </c>
      <c r="B10" s="4" t="s">
        <v>250</v>
      </c>
      <c r="C10" s="4">
        <v>0</v>
      </c>
      <c r="D10" s="4">
        <v>0</v>
      </c>
      <c r="E10" s="4" t="s">
        <v>249</v>
      </c>
      <c r="F10" s="4" t="s">
        <v>248</v>
      </c>
    </row>
    <row r="11" spans="1:6">
      <c r="A11">
        <v>8</v>
      </c>
      <c r="B11" s="4" t="s">
        <v>250</v>
      </c>
      <c r="C11" s="4">
        <v>0</v>
      </c>
      <c r="D11" s="4">
        <v>0</v>
      </c>
      <c r="E11" s="4" t="s">
        <v>249</v>
      </c>
      <c r="F11" s="4" t="s">
        <v>248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D17" sqref="D17"/>
    </sheetView>
  </sheetViews>
  <sheetFormatPr baseColWidth="10" defaultColWidth="9" defaultRowHeight="15"/>
  <cols>
    <col min="1" max="1" width="3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6" t="s">
        <v>100</v>
      </c>
      <c r="B3" s="6" t="s">
        <v>145</v>
      </c>
      <c r="C3" s="6" t="s">
        <v>146</v>
      </c>
      <c r="D3" s="6" t="s">
        <v>147</v>
      </c>
      <c r="E3" s="6" t="s">
        <v>148</v>
      </c>
      <c r="F3" s="6" t="s">
        <v>149</v>
      </c>
    </row>
    <row r="4" spans="1:6">
      <c r="A4">
        <v>1</v>
      </c>
      <c r="B4" t="s">
        <v>258</v>
      </c>
      <c r="C4">
        <v>0</v>
      </c>
      <c r="D4">
        <v>0</v>
      </c>
      <c r="E4" t="s">
        <v>249</v>
      </c>
      <c r="F4" t="s">
        <v>259</v>
      </c>
    </row>
    <row r="5" spans="1:6">
      <c r="A5">
        <v>2</v>
      </c>
      <c r="B5" s="4" t="s">
        <v>258</v>
      </c>
      <c r="C5" s="4">
        <v>0</v>
      </c>
      <c r="D5" s="4">
        <v>0</v>
      </c>
      <c r="E5" s="4" t="s">
        <v>249</v>
      </c>
      <c r="F5" t="s">
        <v>259</v>
      </c>
    </row>
    <row r="6" spans="1:6">
      <c r="A6">
        <v>3</v>
      </c>
      <c r="B6" s="4" t="s">
        <v>258</v>
      </c>
      <c r="C6" s="11">
        <v>0</v>
      </c>
      <c r="D6" s="11">
        <v>0</v>
      </c>
      <c r="E6" s="4" t="s">
        <v>249</v>
      </c>
      <c r="F6" t="s">
        <v>259</v>
      </c>
    </row>
    <row r="7" spans="1:6">
      <c r="A7">
        <v>4</v>
      </c>
      <c r="B7" s="4" t="s">
        <v>258</v>
      </c>
      <c r="C7" s="11">
        <v>0</v>
      </c>
      <c r="D7" s="11">
        <v>0</v>
      </c>
      <c r="E7" s="4" t="s">
        <v>249</v>
      </c>
      <c r="F7" t="s">
        <v>259</v>
      </c>
    </row>
    <row r="8" spans="1:6">
      <c r="A8">
        <v>5</v>
      </c>
      <c r="B8" s="4" t="s">
        <v>258</v>
      </c>
      <c r="C8" s="11">
        <v>0</v>
      </c>
      <c r="D8" s="11">
        <v>0</v>
      </c>
      <c r="E8" s="4" t="s">
        <v>249</v>
      </c>
      <c r="F8" t="s">
        <v>259</v>
      </c>
    </row>
    <row r="9" spans="1:6">
      <c r="A9">
        <v>6</v>
      </c>
      <c r="B9" s="4" t="s">
        <v>258</v>
      </c>
      <c r="C9" s="11">
        <v>0</v>
      </c>
      <c r="D9" s="11">
        <v>0</v>
      </c>
      <c r="E9" s="4" t="s">
        <v>249</v>
      </c>
      <c r="F9" t="s">
        <v>259</v>
      </c>
    </row>
    <row r="10" spans="1:6">
      <c r="A10">
        <v>7</v>
      </c>
      <c r="B10" s="4" t="s">
        <v>258</v>
      </c>
      <c r="C10" s="11">
        <v>0</v>
      </c>
      <c r="D10" s="11">
        <v>0</v>
      </c>
      <c r="E10" s="4" t="s">
        <v>249</v>
      </c>
      <c r="F10" t="s">
        <v>259</v>
      </c>
    </row>
    <row r="11" spans="1:6">
      <c r="A11">
        <v>8</v>
      </c>
      <c r="B11" s="4" t="s">
        <v>258</v>
      </c>
      <c r="C11" s="11">
        <v>0</v>
      </c>
      <c r="D11" s="11">
        <v>0</v>
      </c>
      <c r="E11" s="4" t="s">
        <v>249</v>
      </c>
      <c r="F11" t="s">
        <v>259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Selina Aguirre Uscanga</cp:lastModifiedBy>
  <dcterms:created xsi:type="dcterms:W3CDTF">2021-04-19T19:37:04Z</dcterms:created>
  <dcterms:modified xsi:type="dcterms:W3CDTF">2023-05-18T02:36:48Z</dcterms:modified>
</cp:coreProperties>
</file>