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SALTABARRANCA 4TO TRIMESTRE\"/>
    </mc:Choice>
  </mc:AlternateContent>
  <xr:revisionPtr revIDLastSave="0" documentId="8_{AD0AC9B9-5439-454A-AC52-D02B36E93B41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C10" i="8" l="1"/>
  <c r="C9" i="8"/>
  <c r="C8" i="8"/>
  <c r="C7" i="8"/>
  <c r="C6" i="8"/>
  <c r="C5" i="8"/>
  <c r="C4" i="8"/>
  <c r="O14" i="1" l="1"/>
  <c r="O13" i="1"/>
  <c r="O10" i="1"/>
  <c r="O9" i="1"/>
  <c r="O8" i="1"/>
  <c r="O11" i="1"/>
  <c r="O12" i="1"/>
  <c r="M12" i="1"/>
  <c r="M11" i="1"/>
  <c r="M14" i="1"/>
  <c r="M13" i="1"/>
  <c r="M10" i="1"/>
  <c r="M9" i="1"/>
  <c r="M8" i="1"/>
  <c r="D4" i="6" l="1"/>
  <c r="C4" i="6"/>
</calcChain>
</file>

<file path=xl/sharedStrings.xml><?xml version="1.0" encoding="utf-8"?>
<sst xmlns="http://schemas.openxmlformats.org/spreadsheetml/2006/main" count="646" uniqueCount="268">
  <si>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</si>
  <si>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</si>
  <si>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</si>
  <si>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</si>
  <si>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</si>
  <si>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</si>
  <si>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</si>
  <si>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</si>
  <si>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</si>
  <si>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</si>
  <si>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</si>
  <si>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</si>
  <si>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</si>
  <si>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</si>
  <si>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</si>
  <si>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</si>
  <si>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</si>
  <si>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</si>
  <si>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</si>
  <si>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</si>
  <si>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</si>
  <si>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</si>
  <si>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</si>
  <si>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</si>
  <si>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</si>
  <si>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</si>
  <si>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</si>
  <si>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</si>
  <si>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</si>
  <si>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</si>
  <si>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</si>
  <si>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</si>
  <si>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</si>
  <si>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</si>
  <si>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</si>
  <si>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</si>
  <si>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</si>
  <si>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</si>
  <si>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</si>
  <si>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</si>
  <si>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</si>
  <si>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</si>
  <si>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</si>
  <si>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</si>
  <si>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</si>
  <si>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</si>
  <si>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</si>
  <si>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</si>
  <si>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</si>
  <si>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</si>
  <si>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</si>
  <si>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</si>
  <si>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</si>
  <si>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</si>
  <si>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</si>
  <si>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</si>
  <si>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</si>
  <si>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</si>
  <si>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</si>
  <si>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</si>
  <si>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</si>
  <si>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</si>
  <si>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</si>
  <si>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</si>
  <si>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</si>
  <si>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</si>
  <si>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</si>
  <si>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</si>
  <si>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</si>
  <si>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</si>
  <si>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</si>
  <si>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</si>
  <si>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</si>
  <si>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</si>
  <si>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</si>
  <si>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</si>
  <si>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</si>
  <si>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</si>
  <si>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</si>
  <si>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</si>
  <si>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</si>
  <si>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</si>
  <si>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</si>
  <si>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</si>
  <si>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</si>
  <si>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</si>
  <si>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</si>
  <si>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</si>
  <si>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</si>
  <si>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</si>
  <si>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</si>
  <si>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</si>
  <si>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</si>
  <si>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</si>
  <si>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</si>
  <si>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</si>
  <si>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</si>
  <si>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</si>
  <si>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</si>
  <si>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</si>
  <si>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</si>
  <si>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</si>
  <si>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</si>
  <si>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</si>
  <si>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</si>
  <si>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</si>
  <si>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</si>
  <si>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</si>
  <si>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</si>
  <si>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</si>
  <si>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</si>
  <si>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</si>
  <si>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</si>
  <si>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</si>
  <si>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</si>
  <si>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</si>
  <si>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</si>
  <si>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</si>
  <si>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</si>
  <si>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</si>
  <si>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</si>
  <si>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</si>
  <si>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</si>
  <si>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</si>
  <si>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</si>
  <si>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</si>
  <si>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</si>
  <si>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</si>
  <si>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</si>
  <si>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</si>
  <si>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</si>
  <si>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</si>
  <si>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</si>
  <si>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</si>
  <si>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</si>
  <si>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</si>
  <si>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</si>
  <si>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</si>
  <si>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</si>
  <si>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</si>
  <si>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</si>
  <si>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</si>
  <si>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</si>
  <si>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</si>
  <si>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</si>
  <si>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</si>
  <si>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</si>
  <si>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</si>
  <si>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</si>
  <si>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</si>
  <si>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</si>
  <si>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</si>
  <si>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</si>
  <si>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</si>
  <si>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</si>
  <si>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</si>
  <si>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</si>
  <si>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</si>
  <si>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</si>
  <si>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</si>
  <si>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</si>
  <si>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</si>
  <si>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</si>
  <si>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</si>
  <si>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</si>
  <si>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</si>
  <si>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</si>
  <si>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</si>
  <si>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</si>
  <si>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</si>
  <si>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</si>
  <si>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</si>
  <si>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</si>
  <si>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</si>
  <si>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</si>
  <si>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</si>
  <si>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</si>
  <si>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</si>
  <si>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</si>
  <si>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</si>
  <si>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</si>
  <si>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</si>
  <si>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</si>
  <si>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</si>
  <si>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</si>
  <si>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</si>
  <si>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</si>
  <si>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</si>
  <si>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</si>
  <si>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</si>
  <si>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</si>
  <si>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</si>
  <si>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</si>
  <si>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</si>
  <si>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</si>
  <si>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</si>
  <si>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</si>
  <si>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</si>
  <si>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</si>
  <si>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</si>
  <si>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</si>
  <si>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</si>
  <si>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</si>
  <si>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</si>
  <si>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</si>
  <si>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</si>
  <si>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</si>
  <si>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</si>
  <si>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</si>
  <si>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</si>
  <si>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</si>
  <si>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</si>
  <si>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</si>
  <si>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</si>
  <si>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</si>
  <si>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Aux. Comercial </t>
  </si>
  <si>
    <t>Cajera</t>
  </si>
  <si>
    <t xml:space="preserve">Fontanero </t>
  </si>
  <si>
    <t xml:space="preserve">Jefatura de Oficina </t>
  </si>
  <si>
    <t xml:space="preserve">Seccion Comercial </t>
  </si>
  <si>
    <t xml:space="preserve">Operación y manttenimiento </t>
  </si>
  <si>
    <t xml:space="preserve">Selina </t>
  </si>
  <si>
    <t xml:space="preserve">Gilberto </t>
  </si>
  <si>
    <t xml:space="preserve">Sandra </t>
  </si>
  <si>
    <t xml:space="preserve">Guillermo </t>
  </si>
  <si>
    <t xml:space="preserve">Manuel de Jesus </t>
  </si>
  <si>
    <t>Aguirre</t>
  </si>
  <si>
    <t>Uscanga</t>
  </si>
  <si>
    <t xml:space="preserve">Cruz </t>
  </si>
  <si>
    <t xml:space="preserve">Muñoz </t>
  </si>
  <si>
    <t xml:space="preserve">Jimenez </t>
  </si>
  <si>
    <t xml:space="preserve">Montane </t>
  </si>
  <si>
    <t xml:space="preserve">Roman </t>
  </si>
  <si>
    <t xml:space="preserve">Portela </t>
  </si>
  <si>
    <t xml:space="preserve">Ruiz </t>
  </si>
  <si>
    <t xml:space="preserve">Sosa </t>
  </si>
  <si>
    <t>Sección Comercial y Administrativa</t>
  </si>
  <si>
    <t>Pesos</t>
  </si>
  <si>
    <t xml:space="preserve">Salario </t>
  </si>
  <si>
    <t xml:space="preserve">Quincenal </t>
  </si>
  <si>
    <t>Anual</t>
  </si>
  <si>
    <t>pesos mexicanos</t>
  </si>
  <si>
    <t xml:space="preserve">unica </t>
  </si>
  <si>
    <t xml:space="preserve">Ninguna </t>
  </si>
  <si>
    <t xml:space="preserve">pesos mexicanos </t>
  </si>
  <si>
    <t xml:space="preserve">ninguna </t>
  </si>
  <si>
    <t xml:space="preserve">No se cuenta con pago de dietas </t>
  </si>
  <si>
    <t xml:space="preserve">Anual </t>
  </si>
  <si>
    <t xml:space="preserve">No se tienen otras prestaciones </t>
  </si>
  <si>
    <t xml:space="preserve">No se cuenta con percepciones adicionales al respecto </t>
  </si>
  <si>
    <t xml:space="preserve">No se cuentan con pagos de comision </t>
  </si>
  <si>
    <t xml:space="preserve">UNIFORMES </t>
  </si>
  <si>
    <t>PRIMA VACACIONAL</t>
  </si>
  <si>
    <t>SEMESTRAL</t>
  </si>
  <si>
    <t>Ninguna</t>
  </si>
  <si>
    <t>No se encuentra esta prestacion</t>
  </si>
  <si>
    <t>BONO ANUAL DE DESPENSA</t>
  </si>
  <si>
    <t>Aux. Administrativo</t>
  </si>
  <si>
    <t>Jocelyn</t>
  </si>
  <si>
    <t>Romero</t>
  </si>
  <si>
    <t>David</t>
  </si>
  <si>
    <t>Lopez</t>
  </si>
  <si>
    <t>Semestral</t>
  </si>
  <si>
    <t>Jefe comercial y Administrativo</t>
  </si>
  <si>
    <t xml:space="preserve">Oficina Operadora Saltabrranca.  esta información corresponde  al cuarto trimestre del 2023. no se cuenta con jefatura tecnica </t>
  </si>
  <si>
    <t>Estimulo por Mod. Admva.</t>
  </si>
  <si>
    <t>Aguinaldo</t>
  </si>
  <si>
    <t>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</si>
</sst>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4" fontId="2" fillId="0" borderId="0" xfId="0" applyNumberFormat="1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 applyAlignment="1"/>
    <xf numFmtId="0" fontId="5" fillId="0" borderId="4" xfId="0" applyFont="1" applyBorder="1">
      <alignment vertical="center"/>
    </xf>
    <xf numFmtId="0" fontId="2" fillId="0" borderId="4" xfId="0" applyFont="1" applyBorder="1" applyAlignment="1"/>
    <xf numFmtId="4" fontId="0" fillId="0" borderId="0" xfId="0" applyNumberFormat="1" applyAlignment="1"/>
    <xf numFmtId="14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2" fillId="0" borderId="0" xfId="0" applyFont="1" applyAlignment="1"/>
    <xf numFmtId="14" fontId="2" fillId="0" borderId="0" xfId="0" applyNumberFormat="1" applyFont="1" applyFill="1" applyAlignment="1"/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/>
    <xf numFmtId="0" fontId="3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zoomScale="89" zoomScaleNormal="89" workbookViewId="0">
      <selection activeCell="AE20" sqref="AE20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8.25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23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2023</v>
      </c>
      <c r="B8" s="2">
        <v>45200</v>
      </c>
      <c r="C8" s="2">
        <v>45291</v>
      </c>
      <c r="D8" t="s">
        <v>84</v>
      </c>
      <c r="E8">
        <v>1</v>
      </c>
      <c r="F8" t="s">
        <v>214</v>
      </c>
      <c r="G8" t="s">
        <v>214</v>
      </c>
      <c r="H8" t="s">
        <v>218</v>
      </c>
      <c r="I8" t="s">
        <v>221</v>
      </c>
      <c r="J8" t="s">
        <v>226</v>
      </c>
      <c r="K8" t="s">
        <v>227</v>
      </c>
      <c r="L8" t="s">
        <v>93</v>
      </c>
      <c r="M8" s="3">
        <f>10273.02*2</f>
        <v>20546.04</v>
      </c>
      <c r="N8" t="s">
        <v>237</v>
      </c>
      <c r="O8" s="3">
        <f>8340.87*2</f>
        <v>16681.740000000002</v>
      </c>
      <c r="P8" t="s">
        <v>241</v>
      </c>
      <c r="Q8" s="4">
        <v>1</v>
      </c>
      <c r="R8">
        <v>1</v>
      </c>
      <c r="S8">
        <v>1</v>
      </c>
      <c r="T8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236</v>
      </c>
      <c r="AE8" s="27">
        <v>45321</v>
      </c>
      <c r="AF8" s="2">
        <v>45291</v>
      </c>
      <c r="AG8" s="5" t="s">
        <v>264</v>
      </c>
    </row>
    <row r="9" spans="1:33" x14ac:dyDescent="0.25">
      <c r="A9">
        <v>2023</v>
      </c>
      <c r="B9" s="2">
        <v>45200</v>
      </c>
      <c r="C9" s="2">
        <v>45291</v>
      </c>
      <c r="D9" t="s">
        <v>83</v>
      </c>
      <c r="E9">
        <v>4</v>
      </c>
      <c r="F9" t="s">
        <v>215</v>
      </c>
      <c r="G9" t="s">
        <v>215</v>
      </c>
      <c r="H9" t="s">
        <v>219</v>
      </c>
      <c r="I9" t="s">
        <v>222</v>
      </c>
      <c r="J9" t="s">
        <v>229</v>
      </c>
      <c r="K9" t="s">
        <v>230</v>
      </c>
      <c r="L9" t="s">
        <v>94</v>
      </c>
      <c r="M9" s="3">
        <f>6812.31*2</f>
        <v>13624.62</v>
      </c>
      <c r="N9" t="s">
        <v>237</v>
      </c>
      <c r="O9" s="3">
        <f>3651.1*2</f>
        <v>7302.2</v>
      </c>
      <c r="P9" s="4" t="s">
        <v>241</v>
      </c>
      <c r="Q9" s="4">
        <v>2</v>
      </c>
      <c r="R9" s="4">
        <v>2</v>
      </c>
      <c r="S9">
        <v>2</v>
      </c>
      <c r="T9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236</v>
      </c>
      <c r="AE9" s="27">
        <v>45321</v>
      </c>
      <c r="AF9" s="2">
        <v>45291</v>
      </c>
      <c r="AG9" s="5" t="s">
        <v>264</v>
      </c>
    </row>
    <row r="10" spans="1:33" x14ac:dyDescent="0.25">
      <c r="A10">
        <v>2023</v>
      </c>
      <c r="B10" s="18">
        <v>45200</v>
      </c>
      <c r="C10" s="2">
        <v>45291</v>
      </c>
      <c r="D10" t="s">
        <v>83</v>
      </c>
      <c r="E10">
        <v>4</v>
      </c>
      <c r="F10" t="s">
        <v>216</v>
      </c>
      <c r="G10" t="s">
        <v>216</v>
      </c>
      <c r="H10" t="s">
        <v>219</v>
      </c>
      <c r="I10" t="s">
        <v>223</v>
      </c>
      <c r="J10" t="s">
        <v>231</v>
      </c>
      <c r="K10" t="s">
        <v>232</v>
      </c>
      <c r="L10" t="s">
        <v>93</v>
      </c>
      <c r="M10" s="3">
        <f>7451.96*2</f>
        <v>14903.92</v>
      </c>
      <c r="N10" t="s">
        <v>237</v>
      </c>
      <c r="O10" s="3">
        <f>6019.4*2</f>
        <v>12038.8</v>
      </c>
      <c r="P10" s="4" t="s">
        <v>241</v>
      </c>
      <c r="Q10" s="4">
        <v>3</v>
      </c>
      <c r="R10" s="4">
        <v>3</v>
      </c>
      <c r="S10">
        <v>3</v>
      </c>
      <c r="T10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236</v>
      </c>
      <c r="AE10" s="27">
        <v>45321</v>
      </c>
      <c r="AF10" s="2">
        <v>45230</v>
      </c>
      <c r="AG10" s="5" t="s">
        <v>264</v>
      </c>
    </row>
    <row r="11" spans="1:33" x14ac:dyDescent="0.25">
      <c r="A11">
        <v>2023</v>
      </c>
      <c r="B11" s="18">
        <v>45200</v>
      </c>
      <c r="C11" s="2">
        <v>45291</v>
      </c>
      <c r="D11" t="s">
        <v>83</v>
      </c>
      <c r="E11">
        <v>4</v>
      </c>
      <c r="F11" t="s">
        <v>217</v>
      </c>
      <c r="G11" t="s">
        <v>217</v>
      </c>
      <c r="H11" t="s">
        <v>220</v>
      </c>
      <c r="I11" t="s">
        <v>224</v>
      </c>
      <c r="J11" t="s">
        <v>233</v>
      </c>
      <c r="K11" t="s">
        <v>234</v>
      </c>
      <c r="L11" t="s">
        <v>94</v>
      </c>
      <c r="M11" s="3">
        <f>4276.61*2</f>
        <v>8553.2199999999993</v>
      </c>
      <c r="N11" t="s">
        <v>237</v>
      </c>
      <c r="O11" s="3">
        <f>2001.26*2</f>
        <v>4002.52</v>
      </c>
      <c r="P11" s="4" t="s">
        <v>241</v>
      </c>
      <c r="Q11" s="4">
        <v>4</v>
      </c>
      <c r="R11" s="4">
        <v>4</v>
      </c>
      <c r="S11">
        <v>4</v>
      </c>
      <c r="T11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236</v>
      </c>
      <c r="AE11" s="27">
        <v>45321</v>
      </c>
      <c r="AF11" s="2">
        <v>45291</v>
      </c>
      <c r="AG11" s="5" t="s">
        <v>264</v>
      </c>
    </row>
    <row r="12" spans="1:33" x14ac:dyDescent="0.25">
      <c r="A12">
        <v>2023</v>
      </c>
      <c r="B12" s="18">
        <v>45200</v>
      </c>
      <c r="C12" s="2">
        <v>45291</v>
      </c>
      <c r="D12" t="s">
        <v>83</v>
      </c>
      <c r="E12">
        <v>4</v>
      </c>
      <c r="F12" t="s">
        <v>217</v>
      </c>
      <c r="G12" t="s">
        <v>217</v>
      </c>
      <c r="H12" t="s">
        <v>220</v>
      </c>
      <c r="I12" t="s">
        <v>225</v>
      </c>
      <c r="J12" t="s">
        <v>235</v>
      </c>
      <c r="K12" t="s">
        <v>230</v>
      </c>
      <c r="L12" t="s">
        <v>94</v>
      </c>
      <c r="M12" s="3">
        <f>4276.61*2</f>
        <v>8553.2199999999993</v>
      </c>
      <c r="N12" t="s">
        <v>237</v>
      </c>
      <c r="O12" s="3">
        <f>3698.11*2</f>
        <v>7396.22</v>
      </c>
      <c r="P12" s="4" t="s">
        <v>241</v>
      </c>
      <c r="Q12" s="4">
        <v>5</v>
      </c>
      <c r="R12" s="4">
        <v>5</v>
      </c>
      <c r="S12">
        <v>5</v>
      </c>
      <c r="T12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236</v>
      </c>
      <c r="AE12" s="27">
        <v>45321</v>
      </c>
      <c r="AF12" s="2">
        <v>45291</v>
      </c>
      <c r="AG12" s="5" t="s">
        <v>264</v>
      </c>
    </row>
    <row r="13" spans="1:33" x14ac:dyDescent="0.25">
      <c r="A13">
        <v>2023</v>
      </c>
      <c r="B13" s="18">
        <v>45200</v>
      </c>
      <c r="C13" s="2">
        <v>45291</v>
      </c>
      <c r="D13" t="s">
        <v>84</v>
      </c>
      <c r="E13">
        <v>4</v>
      </c>
      <c r="F13" t="s">
        <v>257</v>
      </c>
      <c r="G13" t="s">
        <v>257</v>
      </c>
      <c r="H13" t="s">
        <v>219</v>
      </c>
      <c r="I13" t="s">
        <v>258</v>
      </c>
      <c r="J13" t="s">
        <v>227</v>
      </c>
      <c r="K13" t="s">
        <v>259</v>
      </c>
      <c r="L13" t="s">
        <v>93</v>
      </c>
      <c r="M13" s="3">
        <f>3392.66*2</f>
        <v>6785.32</v>
      </c>
      <c r="N13" t="s">
        <v>237</v>
      </c>
      <c r="O13" s="3">
        <f>3155*2</f>
        <v>6310</v>
      </c>
      <c r="P13" s="4" t="s">
        <v>241</v>
      </c>
      <c r="Q13" s="4">
        <v>6</v>
      </c>
      <c r="R13" s="4">
        <v>6</v>
      </c>
      <c r="S13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236</v>
      </c>
      <c r="AE13" s="27">
        <v>45321</v>
      </c>
      <c r="AF13" s="2">
        <v>45291</v>
      </c>
      <c r="AG13" s="5" t="s">
        <v>264</v>
      </c>
    </row>
    <row r="14" spans="1:33" x14ac:dyDescent="0.25">
      <c r="A14">
        <v>2023</v>
      </c>
      <c r="B14" s="19">
        <v>45200</v>
      </c>
      <c r="C14" s="15">
        <v>45291</v>
      </c>
      <c r="D14" t="s">
        <v>84</v>
      </c>
      <c r="E14">
        <v>2</v>
      </c>
      <c r="F14" s="8" t="s">
        <v>263</v>
      </c>
      <c r="G14" s="8" t="s">
        <v>263</v>
      </c>
      <c r="H14" s="8" t="s">
        <v>218</v>
      </c>
      <c r="I14" s="8" t="s">
        <v>260</v>
      </c>
      <c r="J14" s="8" t="s">
        <v>228</v>
      </c>
      <c r="K14" s="8" t="s">
        <v>261</v>
      </c>
      <c r="L14" t="s">
        <v>94</v>
      </c>
      <c r="M14" s="16">
        <f>6126*2</f>
        <v>12252</v>
      </c>
      <c r="N14" s="8" t="s">
        <v>237</v>
      </c>
      <c r="O14" s="16">
        <f>5288.39*2</f>
        <v>10576.78</v>
      </c>
      <c r="P14" s="4" t="s">
        <v>241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8" t="s">
        <v>236</v>
      </c>
      <c r="AE14" s="27">
        <v>45321</v>
      </c>
      <c r="AF14" s="15">
        <v>45291</v>
      </c>
      <c r="AG14" s="5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 xr:uid="{00000000-0002-0000-0000-000000000000}">
      <formula1>Hidden_13</formula1>
    </dataValidation>
    <dataValidation type="list" allowBlank="1" showErrorMessage="1" sqref="L8:L90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38" sqref="C38"/>
    </sheetView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I10" sqref="I10"/>
    </sheetView>
  </sheetViews>
  <sheetFormatPr baseColWidth="10" defaultColWidth="9" defaultRowHeight="15" x14ac:dyDescent="0.2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6" t="s">
        <v>100</v>
      </c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</row>
    <row r="4" spans="1:6" x14ac:dyDescent="0.25">
      <c r="A4">
        <v>1</v>
      </c>
      <c r="B4" s="20" t="s">
        <v>267</v>
      </c>
      <c r="C4">
        <v>0</v>
      </c>
      <c r="D4">
        <v>0</v>
      </c>
      <c r="E4" t="s">
        <v>241</v>
      </c>
      <c r="F4" t="s">
        <v>242</v>
      </c>
    </row>
    <row r="5" spans="1:6" s="4" customFormat="1" x14ac:dyDescent="0.25">
      <c r="A5" s="4">
        <v>2</v>
      </c>
      <c r="B5" s="22" t="s">
        <v>267</v>
      </c>
      <c r="C5" s="4">
        <v>3581.66</v>
      </c>
      <c r="D5" s="4">
        <v>3581.66</v>
      </c>
      <c r="E5" s="4" t="s">
        <v>241</v>
      </c>
      <c r="F5" s="4" t="s">
        <v>242</v>
      </c>
    </row>
    <row r="6" spans="1:6" s="4" customFormat="1" x14ac:dyDescent="0.25">
      <c r="A6" s="4">
        <v>3</v>
      </c>
      <c r="B6" s="22" t="s">
        <v>267</v>
      </c>
      <c r="C6" s="4">
        <v>4687.72</v>
      </c>
      <c r="D6" s="4">
        <v>4687.72</v>
      </c>
      <c r="E6" s="4" t="s">
        <v>241</v>
      </c>
      <c r="F6" s="4" t="s">
        <v>242</v>
      </c>
    </row>
    <row r="7" spans="1:6" s="4" customFormat="1" x14ac:dyDescent="0.25">
      <c r="A7" s="4">
        <v>4</v>
      </c>
      <c r="B7" s="22" t="s">
        <v>267</v>
      </c>
      <c r="C7" s="4">
        <v>3237.96</v>
      </c>
      <c r="D7" s="4">
        <v>3237.96</v>
      </c>
      <c r="E7" s="4" t="s">
        <v>241</v>
      </c>
      <c r="F7" s="4" t="s">
        <v>242</v>
      </c>
    </row>
    <row r="8" spans="1:6" s="4" customFormat="1" x14ac:dyDescent="0.25">
      <c r="A8" s="4">
        <v>5</v>
      </c>
      <c r="B8" s="22" t="s">
        <v>267</v>
      </c>
      <c r="C8" s="4">
        <v>3237.96</v>
      </c>
      <c r="D8" s="4">
        <v>3237.96</v>
      </c>
      <c r="E8" s="4" t="s">
        <v>241</v>
      </c>
      <c r="F8" s="4" t="s">
        <v>242</v>
      </c>
    </row>
    <row r="9" spans="1:6" s="4" customFormat="1" x14ac:dyDescent="0.25">
      <c r="A9" s="4">
        <v>6</v>
      </c>
      <c r="B9" s="22" t="s">
        <v>267</v>
      </c>
      <c r="C9" s="4">
        <v>0</v>
      </c>
      <c r="D9" s="4">
        <v>0</v>
      </c>
      <c r="E9" s="4" t="s">
        <v>241</v>
      </c>
      <c r="F9" s="4" t="s">
        <v>242</v>
      </c>
    </row>
    <row r="10" spans="1:6" s="4" customFormat="1" x14ac:dyDescent="0.25">
      <c r="A10" s="4">
        <v>7</v>
      </c>
      <c r="B10" s="22" t="s">
        <v>267</v>
      </c>
      <c r="C10" s="4">
        <v>0</v>
      </c>
      <c r="D10" s="4">
        <v>0</v>
      </c>
      <c r="E10" s="4" t="s">
        <v>241</v>
      </c>
      <c r="F10" s="4" t="s">
        <v>242</v>
      </c>
    </row>
    <row r="11" spans="1:6" x14ac:dyDescent="0.25">
      <c r="A11" s="4"/>
      <c r="B11" s="4"/>
      <c r="C11" s="4"/>
      <c r="D11" s="4"/>
      <c r="E11" s="4"/>
      <c r="F11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3" sqref="B13"/>
    </sheetView>
  </sheetViews>
  <sheetFormatPr baseColWidth="10" defaultColWidth="9" defaultRowHeight="15" x14ac:dyDescent="0.25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6" t="s">
        <v>100</v>
      </c>
      <c r="B3" s="6" t="s">
        <v>108</v>
      </c>
      <c r="C3" s="6" t="s">
        <v>109</v>
      </c>
    </row>
    <row r="4" spans="1:3" x14ac:dyDescent="0.25">
      <c r="A4">
        <v>1</v>
      </c>
      <c r="B4" t="s">
        <v>249</v>
      </c>
      <c r="C4" t="s">
        <v>243</v>
      </c>
    </row>
    <row r="5" spans="1:3" x14ac:dyDescent="0.25">
      <c r="A5">
        <v>2</v>
      </c>
      <c r="B5" s="4" t="s">
        <v>249</v>
      </c>
      <c r="C5" s="4" t="s">
        <v>243</v>
      </c>
    </row>
    <row r="6" spans="1:3" x14ac:dyDescent="0.25">
      <c r="A6">
        <v>3</v>
      </c>
      <c r="B6" s="4" t="s">
        <v>249</v>
      </c>
      <c r="C6" s="4" t="s">
        <v>243</v>
      </c>
    </row>
    <row r="7" spans="1:3" x14ac:dyDescent="0.25">
      <c r="A7">
        <v>4</v>
      </c>
      <c r="B7" s="4" t="s">
        <v>249</v>
      </c>
      <c r="C7" s="4" t="s">
        <v>243</v>
      </c>
    </row>
    <row r="8" spans="1:3" x14ac:dyDescent="0.25">
      <c r="A8">
        <v>5</v>
      </c>
      <c r="B8" s="4" t="s">
        <v>249</v>
      </c>
      <c r="C8" s="4" t="s">
        <v>243</v>
      </c>
    </row>
    <row r="9" spans="1:3" x14ac:dyDescent="0.25">
      <c r="A9">
        <v>6</v>
      </c>
      <c r="B9" s="4" t="s">
        <v>249</v>
      </c>
      <c r="C9" s="4" t="s">
        <v>243</v>
      </c>
    </row>
    <row r="10" spans="1:3" x14ac:dyDescent="0.25">
      <c r="A10">
        <v>7</v>
      </c>
      <c r="B10" s="4" t="s">
        <v>249</v>
      </c>
      <c r="C10" s="4" t="s">
        <v>243</v>
      </c>
    </row>
    <row r="11" spans="1:3" x14ac:dyDescent="0.25">
      <c r="B11" s="4"/>
      <c r="C1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11" sqref="D11"/>
    </sheetView>
  </sheetViews>
  <sheetFormatPr baseColWidth="10" defaultColWidth="9" defaultRowHeight="15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6" t="s">
        <v>100</v>
      </c>
      <c r="B3" s="6" t="s">
        <v>115</v>
      </c>
      <c r="C3" s="6" t="s">
        <v>116</v>
      </c>
      <c r="D3" s="6" t="s">
        <v>117</v>
      </c>
      <c r="E3" s="6" t="s">
        <v>118</v>
      </c>
      <c r="F3" s="6" t="s">
        <v>119</v>
      </c>
    </row>
    <row r="4" spans="1:6" x14ac:dyDescent="0.25">
      <c r="A4">
        <v>1</v>
      </c>
      <c r="B4" t="s">
        <v>238</v>
      </c>
      <c r="C4" s="3">
        <f>10267.42</f>
        <v>10267.42</v>
      </c>
      <c r="D4" s="3">
        <f>8176.24</f>
        <v>8176.24</v>
      </c>
      <c r="E4" t="s">
        <v>244</v>
      </c>
      <c r="F4" t="s">
        <v>239</v>
      </c>
    </row>
    <row r="5" spans="1:6" x14ac:dyDescent="0.25">
      <c r="A5">
        <v>2</v>
      </c>
      <c r="B5" t="s">
        <v>238</v>
      </c>
      <c r="C5" s="3">
        <v>6812.31</v>
      </c>
      <c r="D5" s="3">
        <v>3651.1</v>
      </c>
      <c r="E5" s="4" t="s">
        <v>244</v>
      </c>
      <c r="F5" t="s">
        <v>239</v>
      </c>
    </row>
    <row r="6" spans="1:6" x14ac:dyDescent="0.25">
      <c r="A6">
        <v>3</v>
      </c>
      <c r="B6" t="s">
        <v>238</v>
      </c>
      <c r="C6" s="3">
        <v>7451.96</v>
      </c>
      <c r="D6" s="3">
        <v>6019.4</v>
      </c>
      <c r="E6" s="4" t="s">
        <v>244</v>
      </c>
      <c r="F6" t="s">
        <v>239</v>
      </c>
    </row>
    <row r="7" spans="1:6" x14ac:dyDescent="0.25">
      <c r="A7">
        <v>4</v>
      </c>
      <c r="B7" t="s">
        <v>238</v>
      </c>
      <c r="C7" s="3">
        <v>4276.6099999999997</v>
      </c>
      <c r="D7" s="3">
        <v>2001.26</v>
      </c>
      <c r="E7" s="4" t="s">
        <v>244</v>
      </c>
      <c r="F7" t="s">
        <v>239</v>
      </c>
    </row>
    <row r="8" spans="1:6" x14ac:dyDescent="0.25">
      <c r="A8">
        <v>5</v>
      </c>
      <c r="B8" t="s">
        <v>238</v>
      </c>
      <c r="C8" s="3">
        <v>4276.6099999999997</v>
      </c>
      <c r="D8" s="3">
        <v>3698.11</v>
      </c>
      <c r="E8" s="4" t="s">
        <v>244</v>
      </c>
      <c r="F8" t="s">
        <v>239</v>
      </c>
    </row>
    <row r="9" spans="1:6" x14ac:dyDescent="0.25">
      <c r="A9">
        <v>6</v>
      </c>
      <c r="B9" t="s">
        <v>238</v>
      </c>
      <c r="C9" s="3">
        <v>3392.66</v>
      </c>
      <c r="D9" s="3">
        <v>3155</v>
      </c>
      <c r="E9" s="4" t="s">
        <v>244</v>
      </c>
      <c r="F9" t="s">
        <v>239</v>
      </c>
    </row>
    <row r="10" spans="1:6" x14ac:dyDescent="0.25">
      <c r="A10">
        <v>7</v>
      </c>
      <c r="B10" t="s">
        <v>238</v>
      </c>
      <c r="C10" s="14">
        <v>6126</v>
      </c>
      <c r="D10" s="14">
        <v>5288.39</v>
      </c>
      <c r="E10" s="4" t="s">
        <v>244</v>
      </c>
      <c r="F10" t="s">
        <v>239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17" sqref="B17"/>
    </sheetView>
  </sheetViews>
  <sheetFormatPr baseColWidth="10" defaultColWidth="9" defaultRowHeight="15" x14ac:dyDescent="0.2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6" t="s">
        <v>100</v>
      </c>
      <c r="B3" s="6" t="s">
        <v>125</v>
      </c>
      <c r="C3" s="6" t="s">
        <v>126</v>
      </c>
      <c r="D3" s="6" t="s">
        <v>127</v>
      </c>
      <c r="E3" s="6" t="s">
        <v>128</v>
      </c>
      <c r="F3" s="6" t="s">
        <v>129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244</v>
      </c>
      <c r="F4" t="s">
        <v>254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s="4" t="s">
        <v>244</v>
      </c>
      <c r="F5" t="s">
        <v>254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s="4" t="s">
        <v>244</v>
      </c>
      <c r="F6" t="s">
        <v>254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s="4" t="s">
        <v>244</v>
      </c>
      <c r="F7" t="s">
        <v>254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s="4" t="s">
        <v>244</v>
      </c>
      <c r="F8" t="s">
        <v>254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s="4" t="s">
        <v>244</v>
      </c>
      <c r="F9" t="s">
        <v>254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s="4" t="s">
        <v>244</v>
      </c>
      <c r="F10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10" sqref="C10"/>
    </sheetView>
  </sheetViews>
  <sheetFormatPr baseColWidth="10" defaultColWidth="9" defaultRowHeight="15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6" t="s">
        <v>100</v>
      </c>
      <c r="B3" s="6" t="s">
        <v>135</v>
      </c>
      <c r="C3" s="6" t="s">
        <v>136</v>
      </c>
      <c r="D3" s="6" t="s">
        <v>137</v>
      </c>
      <c r="E3" s="6" t="s">
        <v>138</v>
      </c>
      <c r="F3" s="6" t="s">
        <v>139</v>
      </c>
    </row>
    <row r="4" spans="1:6" x14ac:dyDescent="0.25">
      <c r="A4">
        <v>1</v>
      </c>
      <c r="B4" s="9" t="s">
        <v>266</v>
      </c>
      <c r="C4" s="10">
        <f>34243.4+431256</f>
        <v>465499.4</v>
      </c>
      <c r="D4" s="10">
        <v>465499.4</v>
      </c>
      <c r="E4" t="s">
        <v>244</v>
      </c>
      <c r="F4" t="s">
        <v>243</v>
      </c>
    </row>
    <row r="5" spans="1:6" x14ac:dyDescent="0.25">
      <c r="A5">
        <v>2</v>
      </c>
      <c r="B5" s="9" t="s">
        <v>266</v>
      </c>
      <c r="C5" s="11">
        <f>22707.7+8238.3</f>
        <v>30946</v>
      </c>
      <c r="D5" s="11">
        <v>30946</v>
      </c>
      <c r="E5" s="4" t="s">
        <v>244</v>
      </c>
      <c r="F5" s="4" t="s">
        <v>243</v>
      </c>
    </row>
    <row r="6" spans="1:6" x14ac:dyDescent="0.25">
      <c r="A6">
        <v>3</v>
      </c>
      <c r="B6" s="9" t="s">
        <v>266</v>
      </c>
      <c r="C6" s="11">
        <f>24839.87+11128.32</f>
        <v>35968.19</v>
      </c>
      <c r="D6" s="11">
        <v>35968.19</v>
      </c>
      <c r="E6" s="4" t="s">
        <v>244</v>
      </c>
      <c r="F6" s="4" t="s">
        <v>243</v>
      </c>
    </row>
    <row r="7" spans="1:6" x14ac:dyDescent="0.25">
      <c r="A7">
        <v>4</v>
      </c>
      <c r="B7" s="9" t="s">
        <v>266</v>
      </c>
      <c r="C7" s="11">
        <f>14255.37+7340.34</f>
        <v>21595.71</v>
      </c>
      <c r="D7" s="11">
        <v>21595.71</v>
      </c>
      <c r="E7" s="4" t="s">
        <v>244</v>
      </c>
      <c r="F7" s="4" t="s">
        <v>243</v>
      </c>
    </row>
    <row r="8" spans="1:6" x14ac:dyDescent="0.25">
      <c r="A8">
        <v>5</v>
      </c>
      <c r="B8" s="9" t="s">
        <v>266</v>
      </c>
      <c r="C8" s="11">
        <f>14255.37+7340.34</f>
        <v>21595.71</v>
      </c>
      <c r="D8" s="11">
        <v>21595.71</v>
      </c>
      <c r="E8" s="4" t="s">
        <v>244</v>
      </c>
      <c r="F8" s="4" t="s">
        <v>243</v>
      </c>
    </row>
    <row r="9" spans="1:6" x14ac:dyDescent="0.25">
      <c r="A9">
        <v>6</v>
      </c>
      <c r="B9" s="9" t="s">
        <v>266</v>
      </c>
      <c r="C9" s="11">
        <f>9480.86+4695.06</f>
        <v>14175.920000000002</v>
      </c>
      <c r="D9" s="11">
        <v>14175.920000000002</v>
      </c>
      <c r="E9" s="4" t="s">
        <v>244</v>
      </c>
      <c r="F9" s="4" t="s">
        <v>243</v>
      </c>
    </row>
    <row r="10" spans="1:6" x14ac:dyDescent="0.25">
      <c r="A10">
        <v>7</v>
      </c>
      <c r="B10" s="9" t="s">
        <v>266</v>
      </c>
      <c r="C10" s="11">
        <f>7720.44+2117.37</f>
        <v>9837.81</v>
      </c>
      <c r="D10" s="11">
        <v>9837.81</v>
      </c>
      <c r="E10" s="4" t="s">
        <v>244</v>
      </c>
      <c r="F10" s="4" t="s">
        <v>243</v>
      </c>
    </row>
    <row r="11" spans="1:6" x14ac:dyDescent="0.25">
      <c r="B11" s="4"/>
      <c r="C11" s="4"/>
      <c r="D11" s="4"/>
      <c r="E11" s="4"/>
      <c r="F11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C12" sqref="C12"/>
    </sheetView>
  </sheetViews>
  <sheetFormatPr baseColWidth="10" defaultColWidth="9" defaultRowHeight="15" x14ac:dyDescent="0.2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6" t="s">
        <v>100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</row>
    <row r="4" spans="1:6" x14ac:dyDescent="0.25">
      <c r="A4">
        <v>1</v>
      </c>
      <c r="B4" t="s">
        <v>252</v>
      </c>
      <c r="C4" s="16">
        <v>924.12</v>
      </c>
      <c r="D4" s="16">
        <v>924.12</v>
      </c>
      <c r="E4" t="s">
        <v>244</v>
      </c>
      <c r="F4" t="s">
        <v>253</v>
      </c>
    </row>
    <row r="5" spans="1:6" x14ac:dyDescent="0.25">
      <c r="A5">
        <v>2</v>
      </c>
      <c r="B5" s="4" t="s">
        <v>252</v>
      </c>
      <c r="C5" s="3">
        <v>1765.35</v>
      </c>
      <c r="D5" s="3">
        <v>1765.35</v>
      </c>
      <c r="E5" s="4" t="s">
        <v>244</v>
      </c>
      <c r="F5" t="s">
        <v>253</v>
      </c>
    </row>
    <row r="6" spans="1:6" x14ac:dyDescent="0.25">
      <c r="A6">
        <v>3</v>
      </c>
      <c r="B6" s="4" t="s">
        <v>252</v>
      </c>
      <c r="C6" s="3">
        <v>2384.64</v>
      </c>
      <c r="D6" s="3">
        <v>2384.64</v>
      </c>
      <c r="E6" s="4" t="s">
        <v>244</v>
      </c>
      <c r="F6" t="s">
        <v>253</v>
      </c>
    </row>
    <row r="7" spans="1:6" x14ac:dyDescent="0.25">
      <c r="A7">
        <v>4</v>
      </c>
      <c r="B7" s="4" t="s">
        <v>252</v>
      </c>
      <c r="C7" s="3">
        <v>1572.93</v>
      </c>
      <c r="D7" s="3">
        <v>1572.93</v>
      </c>
      <c r="E7" s="4" t="s">
        <v>244</v>
      </c>
      <c r="F7" t="s">
        <v>253</v>
      </c>
    </row>
    <row r="8" spans="1:6" x14ac:dyDescent="0.25">
      <c r="A8">
        <v>5</v>
      </c>
      <c r="B8" s="4" t="s">
        <v>252</v>
      </c>
      <c r="C8" s="3">
        <v>1572.93</v>
      </c>
      <c r="D8" s="3">
        <v>1572.93</v>
      </c>
      <c r="E8" s="4" t="s">
        <v>244</v>
      </c>
      <c r="F8" t="s">
        <v>253</v>
      </c>
    </row>
    <row r="9" spans="1:6" x14ac:dyDescent="0.25">
      <c r="A9">
        <v>6</v>
      </c>
      <c r="B9" s="4" t="s">
        <v>252</v>
      </c>
      <c r="C9" s="3">
        <v>1200.06</v>
      </c>
      <c r="D9" s="3">
        <v>1200.06</v>
      </c>
      <c r="E9" s="4" t="s">
        <v>244</v>
      </c>
      <c r="F9" t="s">
        <v>253</v>
      </c>
    </row>
    <row r="10" spans="1:6" x14ac:dyDescent="0.25">
      <c r="A10">
        <v>7</v>
      </c>
      <c r="B10" s="4" t="s">
        <v>252</v>
      </c>
      <c r="C10" s="3">
        <v>900.05</v>
      </c>
      <c r="D10" s="3">
        <v>900.05</v>
      </c>
      <c r="E10" t="s">
        <v>244</v>
      </c>
      <c r="F10" t="s">
        <v>253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6" workbookViewId="0">
      <selection activeCell="B15" sqref="B15"/>
    </sheetView>
  </sheetViews>
  <sheetFormatPr baseColWidth="10" defaultColWidth="9" defaultRowHeight="15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6" t="s">
        <v>100</v>
      </c>
      <c r="B3" s="6" t="s">
        <v>155</v>
      </c>
      <c r="C3" s="6" t="s">
        <v>156</v>
      </c>
      <c r="D3" s="6" t="s">
        <v>157</v>
      </c>
      <c r="E3" s="6" t="s">
        <v>158</v>
      </c>
      <c r="F3" s="6" t="s">
        <v>159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244</v>
      </c>
      <c r="F4" t="s">
        <v>245</v>
      </c>
    </row>
    <row r="5" spans="1:6" x14ac:dyDescent="0.25">
      <c r="A5" s="4">
        <v>2</v>
      </c>
      <c r="B5" s="4" t="s">
        <v>250</v>
      </c>
      <c r="C5" s="4">
        <v>0</v>
      </c>
      <c r="D5" s="4">
        <v>0</v>
      </c>
      <c r="E5" s="4" t="s">
        <v>244</v>
      </c>
      <c r="F5" s="4" t="s">
        <v>245</v>
      </c>
    </row>
    <row r="6" spans="1:6" x14ac:dyDescent="0.25">
      <c r="A6" s="4">
        <v>3</v>
      </c>
      <c r="B6" s="4" t="s">
        <v>250</v>
      </c>
      <c r="C6" s="4">
        <v>0</v>
      </c>
      <c r="D6" s="4">
        <v>0</v>
      </c>
      <c r="E6" s="4" t="s">
        <v>244</v>
      </c>
      <c r="F6" s="4" t="s">
        <v>245</v>
      </c>
    </row>
    <row r="7" spans="1:6" x14ac:dyDescent="0.25">
      <c r="A7" s="4">
        <v>4</v>
      </c>
      <c r="B7" s="4" t="s">
        <v>250</v>
      </c>
      <c r="C7" s="4">
        <v>0</v>
      </c>
      <c r="D7" s="4">
        <v>0</v>
      </c>
      <c r="E7" s="4" t="s">
        <v>244</v>
      </c>
      <c r="F7" s="4" t="s">
        <v>245</v>
      </c>
    </row>
    <row r="8" spans="1:6" x14ac:dyDescent="0.25">
      <c r="A8" s="4">
        <v>5</v>
      </c>
      <c r="B8" s="4" t="s">
        <v>250</v>
      </c>
      <c r="C8" s="4">
        <v>0</v>
      </c>
      <c r="D8" s="4">
        <v>0</v>
      </c>
      <c r="E8" s="4" t="s">
        <v>244</v>
      </c>
      <c r="F8" s="4" t="s">
        <v>245</v>
      </c>
    </row>
    <row r="9" spans="1:6" x14ac:dyDescent="0.25">
      <c r="A9" s="4">
        <v>6</v>
      </c>
      <c r="B9" s="4" t="s">
        <v>250</v>
      </c>
      <c r="C9" s="4">
        <v>0</v>
      </c>
      <c r="D9" s="4">
        <v>0</v>
      </c>
      <c r="E9" s="4" t="s">
        <v>244</v>
      </c>
      <c r="F9" s="4" t="s">
        <v>245</v>
      </c>
    </row>
    <row r="10" spans="1:6" x14ac:dyDescent="0.25">
      <c r="A10" s="4">
        <v>7</v>
      </c>
      <c r="B10" s="4" t="s">
        <v>250</v>
      </c>
      <c r="C10" s="4">
        <v>0</v>
      </c>
      <c r="D10" s="4">
        <v>0</v>
      </c>
      <c r="E10" s="4" t="s">
        <v>244</v>
      </c>
      <c r="F10" s="4" t="s">
        <v>245</v>
      </c>
    </row>
    <row r="11" spans="1:6" x14ac:dyDescent="0.25">
      <c r="A11" s="4"/>
      <c r="B11" s="4"/>
      <c r="C11" s="4"/>
      <c r="D11" s="4"/>
      <c r="E11" s="4"/>
      <c r="F1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C16" sqref="C16:C17"/>
    </sheetView>
  </sheetViews>
  <sheetFormatPr baseColWidth="10" defaultColWidth="9" defaultRowHeight="15" x14ac:dyDescent="0.2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6" t="s">
        <v>100</v>
      </c>
      <c r="B3" s="6" t="s">
        <v>165</v>
      </c>
      <c r="C3" s="6" t="s">
        <v>166</v>
      </c>
      <c r="D3" s="6" t="s">
        <v>167</v>
      </c>
      <c r="E3" s="6" t="s">
        <v>168</v>
      </c>
      <c r="F3" s="6" t="s">
        <v>169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244</v>
      </c>
      <c r="F4" t="s">
        <v>243</v>
      </c>
    </row>
    <row r="5" spans="1:6" x14ac:dyDescent="0.25">
      <c r="A5">
        <v>2</v>
      </c>
      <c r="B5" s="4" t="s">
        <v>246</v>
      </c>
      <c r="C5" s="4">
        <v>0</v>
      </c>
      <c r="D5" s="4">
        <v>0</v>
      </c>
      <c r="E5" s="4" t="s">
        <v>244</v>
      </c>
      <c r="F5" s="4" t="s">
        <v>243</v>
      </c>
    </row>
    <row r="6" spans="1:6" x14ac:dyDescent="0.25">
      <c r="A6">
        <v>3</v>
      </c>
      <c r="B6" s="4" t="s">
        <v>246</v>
      </c>
      <c r="C6" s="4">
        <v>0</v>
      </c>
      <c r="D6" s="4">
        <v>0</v>
      </c>
      <c r="E6" s="4" t="s">
        <v>244</v>
      </c>
      <c r="F6" s="4" t="s">
        <v>243</v>
      </c>
    </row>
    <row r="7" spans="1:6" x14ac:dyDescent="0.25">
      <c r="A7">
        <v>4</v>
      </c>
      <c r="B7" s="4" t="s">
        <v>246</v>
      </c>
      <c r="C7" s="4">
        <v>0</v>
      </c>
      <c r="D7" s="4">
        <v>0</v>
      </c>
      <c r="E7" s="4" t="s">
        <v>244</v>
      </c>
      <c r="F7" s="4" t="s">
        <v>243</v>
      </c>
    </row>
    <row r="8" spans="1:6" x14ac:dyDescent="0.25">
      <c r="A8">
        <v>5</v>
      </c>
      <c r="B8" s="4" t="s">
        <v>246</v>
      </c>
      <c r="C8" s="4">
        <v>0</v>
      </c>
      <c r="D8" s="4">
        <v>0</v>
      </c>
      <c r="E8" s="4" t="s">
        <v>244</v>
      </c>
      <c r="F8" s="4" t="s">
        <v>243</v>
      </c>
    </row>
    <row r="9" spans="1:6" x14ac:dyDescent="0.25">
      <c r="A9">
        <v>6</v>
      </c>
      <c r="B9" s="4" t="s">
        <v>246</v>
      </c>
      <c r="C9" s="4">
        <v>0</v>
      </c>
      <c r="D9" s="4">
        <v>0</v>
      </c>
      <c r="E9" s="4" t="s">
        <v>244</v>
      </c>
      <c r="F9" s="4" t="s">
        <v>243</v>
      </c>
    </row>
    <row r="10" spans="1:6" x14ac:dyDescent="0.25">
      <c r="A10">
        <v>7</v>
      </c>
      <c r="B10" s="4" t="s">
        <v>246</v>
      </c>
      <c r="C10" s="4">
        <v>0</v>
      </c>
      <c r="D10" s="4">
        <v>0</v>
      </c>
      <c r="E10" s="4" t="s">
        <v>244</v>
      </c>
      <c r="F10" s="4" t="s">
        <v>243</v>
      </c>
    </row>
    <row r="11" spans="1:6" x14ac:dyDescent="0.25">
      <c r="B11" s="4"/>
      <c r="C11" s="4"/>
      <c r="D11" s="4"/>
      <c r="E11" s="4"/>
      <c r="F11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B15" sqref="B15"/>
    </sheetView>
  </sheetViews>
  <sheetFormatPr baseColWidth="10" defaultColWidth="9" defaultRowHeight="15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6" t="s">
        <v>100</v>
      </c>
      <c r="B3" s="6" t="s">
        <v>175</v>
      </c>
      <c r="C3" s="6" t="s">
        <v>176</v>
      </c>
      <c r="D3" s="6" t="s">
        <v>177</v>
      </c>
      <c r="E3" s="6" t="s">
        <v>178</v>
      </c>
      <c r="F3" s="6" t="s">
        <v>179</v>
      </c>
    </row>
    <row r="4" spans="1:6" x14ac:dyDescent="0.25">
      <c r="A4">
        <v>1</v>
      </c>
      <c r="B4" s="8" t="s">
        <v>256</v>
      </c>
      <c r="C4">
        <v>0</v>
      </c>
      <c r="D4">
        <v>0</v>
      </c>
      <c r="E4" t="s">
        <v>244</v>
      </c>
      <c r="F4" t="s">
        <v>240</v>
      </c>
    </row>
    <row r="5" spans="1:6" x14ac:dyDescent="0.25">
      <c r="A5">
        <v>2</v>
      </c>
      <c r="B5" s="8" t="s">
        <v>256</v>
      </c>
      <c r="C5">
        <v>0</v>
      </c>
      <c r="D5">
        <v>0</v>
      </c>
      <c r="E5" s="4" t="s">
        <v>244</v>
      </c>
      <c r="F5" t="s">
        <v>240</v>
      </c>
    </row>
    <row r="6" spans="1:6" x14ac:dyDescent="0.25">
      <c r="A6">
        <v>3</v>
      </c>
      <c r="B6" s="8" t="s">
        <v>256</v>
      </c>
      <c r="C6">
        <v>0</v>
      </c>
      <c r="D6">
        <v>0</v>
      </c>
      <c r="E6" s="4" t="s">
        <v>244</v>
      </c>
      <c r="F6" t="s">
        <v>240</v>
      </c>
    </row>
    <row r="7" spans="1:6" x14ac:dyDescent="0.25">
      <c r="A7">
        <v>4</v>
      </c>
      <c r="B7" s="8" t="s">
        <v>256</v>
      </c>
      <c r="C7">
        <v>0</v>
      </c>
      <c r="D7">
        <v>0</v>
      </c>
      <c r="E7" s="4" t="s">
        <v>244</v>
      </c>
      <c r="F7" t="s">
        <v>240</v>
      </c>
    </row>
    <row r="8" spans="1:6" x14ac:dyDescent="0.25">
      <c r="A8">
        <v>5</v>
      </c>
      <c r="B8" s="8" t="s">
        <v>256</v>
      </c>
      <c r="C8">
        <v>0</v>
      </c>
      <c r="D8">
        <v>0</v>
      </c>
      <c r="E8" s="4" t="s">
        <v>244</v>
      </c>
      <c r="F8" t="s">
        <v>240</v>
      </c>
    </row>
    <row r="9" spans="1:6" x14ac:dyDescent="0.25">
      <c r="A9">
        <v>6</v>
      </c>
      <c r="B9" s="8" t="s">
        <v>256</v>
      </c>
      <c r="C9">
        <v>0</v>
      </c>
      <c r="D9">
        <v>0</v>
      </c>
      <c r="E9" s="4" t="s">
        <v>244</v>
      </c>
      <c r="F9" t="s">
        <v>240</v>
      </c>
    </row>
    <row r="10" spans="1:6" x14ac:dyDescent="0.25">
      <c r="A10">
        <v>7</v>
      </c>
      <c r="B10" s="8" t="s">
        <v>256</v>
      </c>
      <c r="C10">
        <v>0</v>
      </c>
      <c r="D10">
        <v>0</v>
      </c>
      <c r="E10" s="4" t="s">
        <v>244</v>
      </c>
      <c r="F10" t="s">
        <v>240</v>
      </c>
    </row>
    <row r="11" spans="1:6" x14ac:dyDescent="0.25">
      <c r="B11" s="8"/>
      <c r="E11" s="4"/>
      <c r="F11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C18" sqref="C18"/>
    </sheetView>
  </sheetViews>
  <sheetFormatPr baseColWidth="10" defaultColWidth="9" defaultRowHeight="15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6" t="s">
        <v>100</v>
      </c>
      <c r="B3" s="6" t="s">
        <v>185</v>
      </c>
      <c r="C3" s="6" t="s">
        <v>186</v>
      </c>
      <c r="D3" s="6" t="s">
        <v>187</v>
      </c>
      <c r="E3" s="6" t="s">
        <v>188</v>
      </c>
      <c r="F3" s="6" t="s">
        <v>189</v>
      </c>
    </row>
    <row r="4" spans="1:6" x14ac:dyDescent="0.25">
      <c r="A4">
        <v>1</v>
      </c>
      <c r="B4" t="s">
        <v>265</v>
      </c>
      <c r="C4">
        <v>1540.2</v>
      </c>
      <c r="D4">
        <v>1540.2</v>
      </c>
      <c r="E4" t="s">
        <v>244</v>
      </c>
      <c r="F4" t="s">
        <v>262</v>
      </c>
    </row>
    <row r="5" spans="1:6" s="4" customFormat="1" x14ac:dyDescent="0.25">
      <c r="A5" s="4">
        <v>2</v>
      </c>
      <c r="B5" t="s">
        <v>265</v>
      </c>
      <c r="C5" s="17">
        <v>2942.25</v>
      </c>
      <c r="D5" s="17">
        <v>2942.25</v>
      </c>
      <c r="E5" s="4" t="s">
        <v>244</v>
      </c>
      <c r="F5" t="s">
        <v>262</v>
      </c>
    </row>
    <row r="6" spans="1:6" x14ac:dyDescent="0.25">
      <c r="A6">
        <v>3</v>
      </c>
      <c r="B6" t="s">
        <v>265</v>
      </c>
      <c r="C6" s="17">
        <v>3974.4</v>
      </c>
      <c r="D6" s="17">
        <v>3974.4</v>
      </c>
      <c r="E6" s="4" t="s">
        <v>244</v>
      </c>
      <c r="F6" t="s">
        <v>262</v>
      </c>
    </row>
    <row r="7" spans="1:6" x14ac:dyDescent="0.25">
      <c r="A7">
        <v>4</v>
      </c>
      <c r="B7" t="s">
        <v>265</v>
      </c>
      <c r="C7" s="17">
        <v>2621.55</v>
      </c>
      <c r="D7" s="17">
        <v>2621.55</v>
      </c>
      <c r="E7" s="4" t="s">
        <v>244</v>
      </c>
      <c r="F7" t="s">
        <v>262</v>
      </c>
    </row>
    <row r="8" spans="1:6" x14ac:dyDescent="0.25">
      <c r="A8">
        <v>5</v>
      </c>
      <c r="B8" t="s">
        <v>265</v>
      </c>
      <c r="C8" s="17">
        <v>2621.55</v>
      </c>
      <c r="D8" s="17">
        <v>2621.55</v>
      </c>
      <c r="E8" s="4" t="s">
        <v>244</v>
      </c>
      <c r="F8" t="s">
        <v>262</v>
      </c>
    </row>
    <row r="9" spans="1:6" x14ac:dyDescent="0.25">
      <c r="A9">
        <v>6</v>
      </c>
      <c r="B9" t="s">
        <v>265</v>
      </c>
      <c r="C9" s="17">
        <v>1287.74</v>
      </c>
      <c r="D9" s="17">
        <v>1287.74</v>
      </c>
      <c r="E9" s="4" t="s">
        <v>244</v>
      </c>
      <c r="F9" t="s">
        <v>262</v>
      </c>
    </row>
    <row r="10" spans="1:6" x14ac:dyDescent="0.25">
      <c r="A10">
        <v>7</v>
      </c>
      <c r="B10" t="s">
        <v>265</v>
      </c>
      <c r="C10" s="17">
        <v>367.14</v>
      </c>
      <c r="D10" s="17">
        <v>367.14</v>
      </c>
      <c r="E10" s="4" t="s">
        <v>244</v>
      </c>
      <c r="F10" t="s">
        <v>262</v>
      </c>
    </row>
    <row r="11" spans="1:6" x14ac:dyDescent="0.25">
      <c r="C11" s="4"/>
      <c r="D11" s="4"/>
      <c r="E11" s="4"/>
    </row>
    <row r="13" spans="1:6" x14ac:dyDescent="0.25">
      <c r="B13" s="2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D27" sqref="D27"/>
    </sheetView>
  </sheetViews>
  <sheetFormatPr baseColWidth="10" defaultColWidth="9" defaultRowHeight="15" x14ac:dyDescent="0.2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6" t="s">
        <v>100</v>
      </c>
      <c r="B3" s="7" t="s">
        <v>195</v>
      </c>
      <c r="C3" s="7" t="s">
        <v>196</v>
      </c>
      <c r="D3" s="7" t="s">
        <v>197</v>
      </c>
      <c r="E3" s="6" t="s">
        <v>198</v>
      </c>
      <c r="F3" s="6" t="s">
        <v>199</v>
      </c>
    </row>
    <row r="4" spans="1:6" s="20" customFormat="1" x14ac:dyDescent="0.25">
      <c r="A4" s="20">
        <v>1</v>
      </c>
      <c r="C4" s="20">
        <v>0</v>
      </c>
      <c r="D4" s="20">
        <v>0</v>
      </c>
      <c r="E4" s="20" t="s">
        <v>244</v>
      </c>
      <c r="F4" s="20" t="s">
        <v>262</v>
      </c>
    </row>
    <row r="5" spans="1:6" s="20" customFormat="1" x14ac:dyDescent="0.25">
      <c r="A5" s="20">
        <v>2</v>
      </c>
      <c r="C5" s="22">
        <v>0</v>
      </c>
      <c r="D5" s="22">
        <v>0</v>
      </c>
      <c r="E5" s="22" t="s">
        <v>244</v>
      </c>
      <c r="F5" s="22" t="s">
        <v>262</v>
      </c>
    </row>
    <row r="6" spans="1:6" s="20" customFormat="1" x14ac:dyDescent="0.25">
      <c r="A6" s="20">
        <v>3</v>
      </c>
      <c r="C6" s="22">
        <v>0</v>
      </c>
      <c r="D6" s="22">
        <v>0</v>
      </c>
      <c r="E6" s="22" t="s">
        <v>244</v>
      </c>
      <c r="F6" s="22" t="s">
        <v>262</v>
      </c>
    </row>
    <row r="7" spans="1:6" s="20" customFormat="1" x14ac:dyDescent="0.25">
      <c r="A7" s="20">
        <v>4</v>
      </c>
      <c r="C7" s="22">
        <v>0</v>
      </c>
      <c r="D7" s="22">
        <v>0</v>
      </c>
      <c r="E7" s="22" t="s">
        <v>244</v>
      </c>
      <c r="F7" s="22" t="s">
        <v>262</v>
      </c>
    </row>
    <row r="8" spans="1:6" s="20" customFormat="1" x14ac:dyDescent="0.25">
      <c r="A8" s="20">
        <v>5</v>
      </c>
      <c r="C8" s="22">
        <v>0</v>
      </c>
      <c r="D8" s="22">
        <v>0</v>
      </c>
      <c r="E8" s="22" t="s">
        <v>244</v>
      </c>
      <c r="F8" s="22" t="s">
        <v>262</v>
      </c>
    </row>
    <row r="9" spans="1:6" s="20" customFormat="1" x14ac:dyDescent="0.25">
      <c r="A9" s="20">
        <v>6</v>
      </c>
      <c r="C9" s="22">
        <v>0</v>
      </c>
      <c r="D9" s="22">
        <v>0</v>
      </c>
      <c r="E9" s="22" t="s">
        <v>244</v>
      </c>
      <c r="F9" s="22" t="s">
        <v>262</v>
      </c>
    </row>
    <row r="10" spans="1:6" s="20" customFormat="1" x14ac:dyDescent="0.25">
      <c r="A10" s="20">
        <v>7</v>
      </c>
      <c r="C10" s="22">
        <v>0</v>
      </c>
      <c r="D10" s="22">
        <v>0</v>
      </c>
      <c r="E10" s="22" t="s">
        <v>244</v>
      </c>
      <c r="F10" s="22" t="s">
        <v>262</v>
      </c>
    </row>
    <row r="11" spans="1:6" x14ac:dyDescent="0.25">
      <c r="B11" s="12"/>
      <c r="C11" s="13"/>
      <c r="D11" s="13"/>
      <c r="E11" s="4"/>
      <c r="F11" s="4"/>
    </row>
    <row r="13" spans="1:6" ht="21" x14ac:dyDescent="0.25">
      <c r="B13" s="21"/>
      <c r="C13" s="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B14" sqref="B14"/>
    </sheetView>
  </sheetViews>
  <sheetFormatPr baseColWidth="10" defaultColWidth="9" defaultRowHeight="15" x14ac:dyDescent="0.2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6" t="s">
        <v>100</v>
      </c>
      <c r="B3" s="6" t="s">
        <v>205</v>
      </c>
      <c r="C3" s="6" t="s">
        <v>206</v>
      </c>
      <c r="D3" s="6" t="s">
        <v>207</v>
      </c>
      <c r="E3" s="6" t="s">
        <v>208</v>
      </c>
      <c r="F3" s="6" t="s">
        <v>209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244</v>
      </c>
      <c r="F4" t="s">
        <v>243</v>
      </c>
    </row>
    <row r="5" spans="1:6" x14ac:dyDescent="0.25">
      <c r="A5">
        <v>2</v>
      </c>
      <c r="B5" s="4" t="s">
        <v>248</v>
      </c>
      <c r="C5" s="4">
        <v>0</v>
      </c>
      <c r="D5" s="4">
        <v>0</v>
      </c>
      <c r="E5" s="4" t="s">
        <v>244</v>
      </c>
      <c r="F5" s="4" t="s">
        <v>243</v>
      </c>
    </row>
    <row r="6" spans="1:6" x14ac:dyDescent="0.25">
      <c r="A6">
        <v>3</v>
      </c>
      <c r="B6" s="4" t="s">
        <v>248</v>
      </c>
      <c r="C6" s="4">
        <v>0</v>
      </c>
      <c r="D6" s="4">
        <v>0</v>
      </c>
      <c r="E6" s="4" t="s">
        <v>244</v>
      </c>
      <c r="F6" s="4" t="s">
        <v>243</v>
      </c>
    </row>
    <row r="7" spans="1:6" x14ac:dyDescent="0.25">
      <c r="A7">
        <v>4</v>
      </c>
      <c r="B7" s="4" t="s">
        <v>248</v>
      </c>
      <c r="C7" s="4">
        <v>0</v>
      </c>
      <c r="D7" s="4">
        <v>0</v>
      </c>
      <c r="E7" s="4" t="s">
        <v>244</v>
      </c>
      <c r="F7" s="4" t="s">
        <v>243</v>
      </c>
    </row>
    <row r="8" spans="1:6" x14ac:dyDescent="0.25">
      <c r="A8">
        <v>5</v>
      </c>
      <c r="B8" s="4" t="s">
        <v>248</v>
      </c>
      <c r="C8" s="4">
        <v>0</v>
      </c>
      <c r="D8" s="4">
        <v>0</v>
      </c>
      <c r="E8" s="4" t="s">
        <v>244</v>
      </c>
      <c r="F8" s="4" t="s">
        <v>243</v>
      </c>
    </row>
    <row r="9" spans="1:6" x14ac:dyDescent="0.25">
      <c r="A9">
        <v>6</v>
      </c>
      <c r="B9" s="4" t="s">
        <v>248</v>
      </c>
      <c r="C9" s="4">
        <v>0</v>
      </c>
      <c r="D9" s="4">
        <v>0</v>
      </c>
      <c r="E9" s="4" t="s">
        <v>244</v>
      </c>
      <c r="F9" s="4" t="s">
        <v>243</v>
      </c>
    </row>
    <row r="10" spans="1:6" x14ac:dyDescent="0.25">
      <c r="A10">
        <v>7</v>
      </c>
      <c r="B10" s="4" t="s">
        <v>248</v>
      </c>
      <c r="C10" s="4">
        <v>0</v>
      </c>
      <c r="D10" s="4">
        <v>0</v>
      </c>
      <c r="E10" s="4" t="s">
        <v>244</v>
      </c>
      <c r="F10" s="4" t="s">
        <v>243</v>
      </c>
    </row>
    <row r="11" spans="1:6" x14ac:dyDescent="0.25">
      <c r="B11" s="4"/>
      <c r="C11" s="4"/>
      <c r="D11" s="4"/>
      <c r="E11" s="4"/>
      <c r="F11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6" t="s">
        <v>100</v>
      </c>
      <c r="B3" s="6" t="s">
        <v>212</v>
      </c>
      <c r="C3" s="6" t="s">
        <v>213</v>
      </c>
    </row>
    <row r="4" spans="1:3" x14ac:dyDescent="0.25">
      <c r="A4">
        <v>1</v>
      </c>
      <c r="B4" t="s">
        <v>251</v>
      </c>
      <c r="C4" t="s">
        <v>247</v>
      </c>
    </row>
    <row r="5" spans="1:3" x14ac:dyDescent="0.25">
      <c r="A5">
        <v>2</v>
      </c>
      <c r="B5" t="s">
        <v>251</v>
      </c>
      <c r="C5" s="4" t="s">
        <v>247</v>
      </c>
    </row>
    <row r="6" spans="1:3" x14ac:dyDescent="0.25">
      <c r="A6">
        <v>3</v>
      </c>
      <c r="B6" t="s">
        <v>251</v>
      </c>
      <c r="C6" s="4" t="s">
        <v>247</v>
      </c>
    </row>
    <row r="7" spans="1:3" x14ac:dyDescent="0.25">
      <c r="A7">
        <v>4</v>
      </c>
      <c r="B7" t="s">
        <v>251</v>
      </c>
      <c r="C7" s="4" t="s">
        <v>247</v>
      </c>
    </row>
    <row r="8" spans="1:3" x14ac:dyDescent="0.25">
      <c r="A8">
        <v>5</v>
      </c>
      <c r="B8" t="s">
        <v>251</v>
      </c>
      <c r="C8" s="4" t="s">
        <v>247</v>
      </c>
    </row>
    <row r="9" spans="1:3" x14ac:dyDescent="0.25">
      <c r="A9">
        <v>6</v>
      </c>
      <c r="B9" t="s">
        <v>251</v>
      </c>
      <c r="C9" s="4" t="s">
        <v>247</v>
      </c>
    </row>
    <row r="10" spans="1:3" x14ac:dyDescent="0.25">
      <c r="A10">
        <v>7</v>
      </c>
      <c r="B10" t="s">
        <v>251</v>
      </c>
      <c r="C10" s="4" t="s">
        <v>247</v>
      </c>
    </row>
    <row r="11" spans="1:3" x14ac:dyDescent="0.25">
      <c r="B11" s="8"/>
      <c r="C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2021-04-19T19:37:04Z</dcterms:created>
  <dcterms:modified xsi:type="dcterms:W3CDTF">2024-03-07T20:19:29Z</dcterms:modified>
</cp:coreProperties>
</file>