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 tabRatio="858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809" sheetId="6" r:id="rId5"/>
    <sheet name="Tabla_564795" sheetId="5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24519"/>
</workbook>
</file>

<file path=xl/calcChain.xml><?xml version="1.0" encoding="utf-8"?>
<calcChain xmlns="http://schemas.openxmlformats.org/spreadsheetml/2006/main">
  <c r="D5" i="12"/>
  <c r="D6"/>
  <c r="D7"/>
  <c r="D8"/>
  <c r="D9"/>
  <c r="D10"/>
  <c r="D11"/>
  <c r="D12"/>
  <c r="D13"/>
  <c r="D14"/>
  <c r="D15"/>
  <c r="D17"/>
  <c r="D18"/>
  <c r="D19"/>
  <c r="D20"/>
  <c r="D21"/>
  <c r="D22"/>
  <c r="D23"/>
  <c r="D4"/>
  <c r="D23" i="6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O27" i="1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M27"/>
  <c r="M9"/>
  <c r="M10"/>
  <c r="M26"/>
  <c r="M25"/>
  <c r="M24"/>
  <c r="M23"/>
  <c r="M22"/>
  <c r="M21"/>
  <c r="M20"/>
  <c r="M19"/>
  <c r="M18"/>
  <c r="M17"/>
  <c r="M16"/>
  <c r="M15"/>
  <c r="M14"/>
  <c r="M13"/>
  <c r="M12"/>
  <c r="M11"/>
</calcChain>
</file>

<file path=xl/sharedStrings.xml><?xml version="1.0" encoding="utf-8"?>
<sst xmlns="http://schemas.openxmlformats.org/spreadsheetml/2006/main" count="1287" uniqueCount="312">
  <si>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</si>
  <si>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</si>
  <si>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</si>
  <si>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</si>
  <si>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</si>
  <si>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</si>
  <si>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</si>
  <si>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</si>
  <si>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</si>
  <si>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</si>
  <si>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</si>
  <si>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</si>
  <si>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</si>
  <si>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</si>
  <si>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</si>
  <si>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</si>
  <si>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</si>
  <si>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</si>
  <si>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</si>
  <si>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</si>
  <si>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</si>
  <si>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</si>
  <si>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</si>
  <si>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</si>
  <si>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</si>
  <si>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</si>
  <si>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</si>
  <si>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</si>
  <si>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</si>
  <si>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</si>
  <si>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</si>
  <si>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</si>
  <si>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</si>
  <si>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</si>
  <si>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</si>
  <si>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</si>
  <si>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</si>
  <si>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</si>
  <si>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</si>
  <si>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</si>
  <si>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</si>
  <si>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</si>
  <si>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</si>
  <si>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</si>
  <si>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</si>
  <si>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</si>
  <si>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</si>
  <si>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</si>
  <si>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</si>
  <si>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</si>
  <si>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</si>
  <si>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</si>
  <si>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</si>
  <si>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</si>
  <si>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</si>
  <si>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</si>
  <si>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</si>
  <si>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</si>
  <si>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</si>
  <si>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</si>
  <si>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</si>
  <si>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</si>
  <si>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</si>
  <si>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</si>
  <si>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</si>
  <si>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</si>
  <si>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</si>
  <si>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</si>
  <si>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</si>
  <si>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</si>
  <si>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</si>
  <si>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</si>
  <si>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</si>
  <si>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</si>
  <si>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</si>
  <si>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</si>
  <si>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</si>
  <si>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</si>
  <si>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</si>
  <si>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</si>
  <si>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</si>
  <si>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</si>
  <si>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</si>
  <si>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</si>
  <si>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</si>
  <si>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</si>
  <si>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</si>
  <si>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</si>
  <si>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</si>
  <si>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</si>
  <si>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</si>
  <si>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</si>
  <si>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</si>
  <si>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</si>
  <si>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</si>
  <si>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</si>
  <si>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</si>
  <si>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</si>
  <si>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</si>
  <si>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</si>
  <si>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</si>
  <si>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</si>
  <si>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</si>
  <si>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</si>
  <si>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</si>
  <si>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</si>
  <si>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</si>
  <si>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</si>
  <si>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</si>
  <si>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</si>
  <si>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</si>
  <si>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</si>
  <si>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</si>
  <si>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</si>
  <si>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</si>
  <si>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</si>
  <si>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</si>
  <si>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</si>
  <si>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</si>
  <si>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</si>
  <si>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</si>
  <si>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</si>
  <si>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</si>
  <si>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</si>
  <si>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</si>
  <si>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</si>
  <si>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</si>
  <si>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</si>
  <si>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</si>
  <si>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</si>
  <si>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</si>
  <si>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</si>
  <si>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</si>
  <si>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</si>
  <si>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</si>
  <si>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</si>
  <si>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</si>
  <si>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</si>
  <si>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</si>
  <si>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</si>
  <si>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</si>
  <si>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</si>
  <si>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</si>
  <si>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</si>
  <si>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</si>
  <si>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</si>
  <si>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</si>
  <si>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</si>
  <si>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</si>
  <si>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</si>
  <si>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</si>
  <si>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</si>
  <si>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</si>
  <si>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</si>
  <si>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</si>
  <si>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</si>
  <si>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</si>
  <si>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</si>
  <si>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</si>
  <si>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</si>
  <si>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</si>
  <si>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</si>
  <si>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</si>
  <si>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</si>
  <si>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</si>
  <si>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</si>
  <si>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</si>
  <si>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</si>
  <si>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</si>
  <si>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</si>
  <si>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</si>
  <si>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</si>
  <si>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</si>
  <si>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</si>
  <si>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</si>
  <si>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</si>
  <si>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</si>
  <si>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</si>
  <si>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</si>
  <si>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</si>
  <si>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</si>
  <si>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</si>
  <si>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</si>
  <si>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</si>
  <si>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</si>
  <si>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</si>
  <si>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</si>
  <si>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</si>
  <si>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</si>
  <si>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</si>
  <si>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</si>
  <si>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</si>
  <si>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</si>
  <si>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</si>
  <si>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</si>
  <si>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</si>
  <si>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</si>
  <si>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</si>
  <si>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</si>
  <si>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</si>
  <si>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</si>
  <si>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</si>
  <si>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</si>
  <si>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</si>
  <si>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</si>
  <si>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</si>
  <si>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</si>
  <si>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</si>
  <si>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</si>
  <si>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</si>
  <si>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</si>
  <si>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</si>
  <si>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de operadora</t>
  </si>
  <si>
    <t>Direccion General</t>
  </si>
  <si>
    <t xml:space="preserve">pesos mexicanos </t>
  </si>
  <si>
    <t>Oficina Comercial y Administrativa</t>
  </si>
  <si>
    <t>jefe comercial administrativo</t>
  </si>
  <si>
    <t>comercial administrativo</t>
  </si>
  <si>
    <t>OFICINA CORMERCIAL Y ADMINISTRATIVA</t>
  </si>
  <si>
    <t>contabilidad</t>
  </si>
  <si>
    <t>encargado comercial</t>
  </si>
  <si>
    <t>albañil</t>
  </si>
  <si>
    <t>OFICINA TECNICA</t>
  </si>
  <si>
    <t>bombero</t>
  </si>
  <si>
    <t>valvulero</t>
  </si>
  <si>
    <t>Fontanero</t>
  </si>
  <si>
    <t>Cajera</t>
  </si>
  <si>
    <t>cajera</t>
  </si>
  <si>
    <t>capturista</t>
  </si>
  <si>
    <t>bomberos</t>
  </si>
  <si>
    <t>FELIX</t>
  </si>
  <si>
    <t>MARTINEZ</t>
  </si>
  <si>
    <t>HERNANDEZ</t>
  </si>
  <si>
    <t xml:space="preserve">OLIVER </t>
  </si>
  <si>
    <t xml:space="preserve">OSORIO </t>
  </si>
  <si>
    <t>MOSQUEDA</t>
  </si>
  <si>
    <t>MARIA ROSENDA</t>
  </si>
  <si>
    <t>AMADOR</t>
  </si>
  <si>
    <t>ROSAS</t>
  </si>
  <si>
    <t>ENCARGADO DE LA seccion comercial</t>
  </si>
  <si>
    <t xml:space="preserve">JOSE EMMNUEL </t>
  </si>
  <si>
    <t xml:space="preserve">CHAVEZ </t>
  </si>
  <si>
    <t>SANTOS</t>
  </si>
  <si>
    <t>LECTURISTA NOTIFICADORA</t>
  </si>
  <si>
    <t>lecturista</t>
  </si>
  <si>
    <t>LECTURISTA</t>
  </si>
  <si>
    <t>CECILIA</t>
  </si>
  <si>
    <t xml:space="preserve">MARTINEZ </t>
  </si>
  <si>
    <t>RICARDO</t>
  </si>
  <si>
    <t xml:space="preserve">ARROYO </t>
  </si>
  <si>
    <t>ALVARDO</t>
  </si>
  <si>
    <t>bombera</t>
  </si>
  <si>
    <t>LUCIA</t>
  </si>
  <si>
    <t>GUZMAN</t>
  </si>
  <si>
    <t>ABEL</t>
  </si>
  <si>
    <t>RODRIGUEZ</t>
  </si>
  <si>
    <t>GONZALEZ</t>
  </si>
  <si>
    <t>JOSE ALFREDO</t>
  </si>
  <si>
    <t>CARMONA</t>
  </si>
  <si>
    <t>OLIVOS</t>
  </si>
  <si>
    <t>JOSE LUIS</t>
  </si>
  <si>
    <t>ARREDONDO</t>
  </si>
  <si>
    <t>DOMINGUEZ</t>
  </si>
  <si>
    <t xml:space="preserve">JOSUE </t>
  </si>
  <si>
    <t>AVENDAÑO</t>
  </si>
  <si>
    <t>CARRERA</t>
  </si>
  <si>
    <t>SARAHI</t>
  </si>
  <si>
    <t>JIMENEZ</t>
  </si>
  <si>
    <t>VAZQUEZ</t>
  </si>
  <si>
    <t>OSCAR</t>
  </si>
  <si>
    <t>DURAN</t>
  </si>
  <si>
    <t>JUAREZ</t>
  </si>
  <si>
    <t>LUCINA</t>
  </si>
  <si>
    <t>GARCIA</t>
  </si>
  <si>
    <t>ALONSO</t>
  </si>
  <si>
    <t>LUNA</t>
  </si>
  <si>
    <t>ANGEL</t>
  </si>
  <si>
    <t>PEREZ</t>
  </si>
  <si>
    <t>CALDERON</t>
  </si>
  <si>
    <t>ELDER ANUAR</t>
  </si>
  <si>
    <t>PRADO</t>
  </si>
  <si>
    <t>CARDENAS</t>
  </si>
  <si>
    <t>DIEGO GUADALUPE</t>
  </si>
  <si>
    <t>SANCHEZ</t>
  </si>
  <si>
    <t>JUSTO</t>
  </si>
  <si>
    <t>FELIPE</t>
  </si>
  <si>
    <t>ELIZABETH</t>
  </si>
  <si>
    <t>FUENTES</t>
  </si>
  <si>
    <t>MEJIA</t>
  </si>
  <si>
    <t>Oficina operadora de yanga, Informe Correspondiente al Primer Trimestre De Enero a Marzo 2024</t>
  </si>
  <si>
    <t>Oficina operadora de yanga, este trabajador dejo de laborar en caev en enero en las oficinas de yanga, Informe Correspondiente al Primer  Trimestre De Enero a Marzo 2024</t>
  </si>
  <si>
    <t>Oficina operadora de yanga, este trabajador empezo a laborar desde el 19 de marzo en las oficinas de yanga, Informe Correspondiente al Primer  Trimestre De Enero a Marzo 2024</t>
  </si>
  <si>
    <t>SALARIO</t>
  </si>
  <si>
    <t>PESOS MEXICANOS</t>
  </si>
  <si>
    <t>QUINCENAL</t>
  </si>
  <si>
    <t>NO HUBO PERCEPCIONES ADICIONALES EN ESTE TRIMESTRE</t>
  </si>
  <si>
    <t>NINGUNA</t>
  </si>
  <si>
    <t>PESO MEXICANO</t>
  </si>
  <si>
    <t>UNICA</t>
  </si>
  <si>
    <t>NO PAGOS DE AGUINALDO 1 Y 2</t>
  </si>
  <si>
    <t>ANUAL</t>
  </si>
  <si>
    <t>NO HUBO PAGO DE PRIMA VACACIONAL</t>
  </si>
  <si>
    <t>SEMESTRAL</t>
  </si>
  <si>
    <t>NO SE CUENTA CON PAGO DE COMISIONES</t>
  </si>
  <si>
    <t>NO SE CUENTAN CON PAGOS DE DIETAS</t>
  </si>
  <si>
    <t xml:space="preserve"> PAGO DE BONO ANUAL DE DESPENSA</t>
  </si>
  <si>
    <t>ESTIMULO DE MODERNIZACION ADVA.</t>
  </si>
  <si>
    <t>pesos mexicanos</t>
  </si>
  <si>
    <t>NO HUBO PRESTACIONES ECONOMICAS EN ESTE TRIMESTRE</t>
  </si>
  <si>
    <t>NO HUBO PRESTACION EN ESPECIE</t>
  </si>
  <si>
    <t xml:space="preserve">NO HUBO EN ESTE TRIMESTRE </t>
  </si>
  <si>
    <t>NO HUBO APOYOS ECONOMICOS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</si>
</sst>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top" wrapText="1"/>
    </xf>
    <xf numFmtId="49" fontId="3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4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wrapText="1"/>
    </xf>
    <xf numFmtId="0" fontId="0" fillId="3" borderId="0" xfId="0" applyFill="1" applyAlignment="1">
      <alignment vertical="top" wrapText="1"/>
    </xf>
    <xf numFmtId="49" fontId="0" fillId="0" borderId="0" xfId="0" applyNumberFormat="1"/>
    <xf numFmtId="4" fontId="0" fillId="0" borderId="0" xfId="0" applyNumberFormat="1"/>
    <xf numFmtId="0" fontId="4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49" fontId="3" fillId="5" borderId="0" xfId="0" applyNumberFormat="1" applyFont="1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top" wrapText="1"/>
    </xf>
    <xf numFmtId="0" fontId="0" fillId="5" borderId="0" xfId="0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/>
    </xf>
    <xf numFmtId="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TRANSPARENCIA%202023/4TO%20TRIMESTRE%202023/FORMATOS%20VALIDADOS/VIIIa%20YANGA%204TO%20TRIMESTRE%20VALID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  <sheetName val="Hoja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F27"/>
  <sheetViews>
    <sheetView tabSelected="1" topLeftCell="A3" workbookViewId="0">
      <selection activeCell="D24" sqref="D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5.42578125" bestFit="1" customWidth="1"/>
    <col min="9" max="9" width="20.1406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48.42578125" customWidth="1"/>
  </cols>
  <sheetData>
    <row r="1" spans="1:32" hidden="1">
      <c r="A1" t="s">
        <v>0</v>
      </c>
    </row>
    <row r="2" spans="1:32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2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38" t="s">
        <v>47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</row>
    <row r="7" spans="1:32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3" customFormat="1" ht="15" customHeight="1">
      <c r="A8" s="3">
        <v>2024</v>
      </c>
      <c r="B8" s="4">
        <v>45292</v>
      </c>
      <c r="C8" s="4">
        <v>45382</v>
      </c>
      <c r="D8" s="13" t="s">
        <v>88</v>
      </c>
      <c r="E8" s="5">
        <v>1</v>
      </c>
      <c r="F8" s="6" t="s">
        <v>212</v>
      </c>
      <c r="G8" s="6" t="s">
        <v>212</v>
      </c>
      <c r="H8" s="6" t="s">
        <v>213</v>
      </c>
      <c r="I8" s="15" t="s">
        <v>230</v>
      </c>
      <c r="J8" s="15" t="s">
        <v>231</v>
      </c>
      <c r="K8" s="15" t="s">
        <v>232</v>
      </c>
      <c r="L8" s="12" t="s">
        <v>91</v>
      </c>
      <c r="M8" s="14">
        <v>25558.32</v>
      </c>
      <c r="N8" s="6" t="s">
        <v>214</v>
      </c>
      <c r="O8" s="16">
        <f>7765.65*2</f>
        <v>15531.3</v>
      </c>
      <c r="P8" s="6" t="s">
        <v>214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215</v>
      </c>
      <c r="AE8" s="4">
        <v>45382</v>
      </c>
      <c r="AF8" s="9" t="s">
        <v>289</v>
      </c>
    </row>
    <row r="9" spans="1:32" s="10" customFormat="1" ht="15" customHeight="1">
      <c r="A9" s="3">
        <v>2024</v>
      </c>
      <c r="B9" s="4">
        <v>45292</v>
      </c>
      <c r="C9" s="4">
        <v>45382</v>
      </c>
      <c r="D9" s="13" t="s">
        <v>88</v>
      </c>
      <c r="E9" s="8">
        <v>2</v>
      </c>
      <c r="F9" s="7" t="s">
        <v>216</v>
      </c>
      <c r="G9" s="7" t="s">
        <v>217</v>
      </c>
      <c r="H9" s="11" t="s">
        <v>218</v>
      </c>
      <c r="I9" s="15" t="s">
        <v>233</v>
      </c>
      <c r="J9" s="15" t="s">
        <v>234</v>
      </c>
      <c r="K9" s="15" t="s">
        <v>235</v>
      </c>
      <c r="L9" s="12" t="s">
        <v>91</v>
      </c>
      <c r="M9" s="14">
        <f>8227.97*2</f>
        <v>16455.939999999999</v>
      </c>
      <c r="N9" s="6" t="s">
        <v>214</v>
      </c>
      <c r="O9" s="16">
        <f>6826.91*2</f>
        <v>13653.82</v>
      </c>
      <c r="P9" s="6" t="s">
        <v>214</v>
      </c>
      <c r="Q9" s="10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10" t="s">
        <v>215</v>
      </c>
      <c r="AE9" s="4">
        <v>45382</v>
      </c>
      <c r="AF9" s="9" t="s">
        <v>289</v>
      </c>
    </row>
    <row r="10" spans="1:32" s="3" customFormat="1" ht="15" customHeight="1">
      <c r="A10" s="3">
        <v>2024</v>
      </c>
      <c r="B10" s="4">
        <v>45292</v>
      </c>
      <c r="C10" s="4">
        <v>45382</v>
      </c>
      <c r="D10" s="13" t="s">
        <v>81</v>
      </c>
      <c r="E10" s="5">
        <v>3</v>
      </c>
      <c r="F10" s="6" t="s">
        <v>219</v>
      </c>
      <c r="G10" s="6" t="s">
        <v>219</v>
      </c>
      <c r="H10" s="11" t="s">
        <v>218</v>
      </c>
      <c r="I10" s="15" t="s">
        <v>236</v>
      </c>
      <c r="J10" s="15" t="s">
        <v>237</v>
      </c>
      <c r="K10" s="15" t="s">
        <v>238</v>
      </c>
      <c r="L10" s="12" t="s">
        <v>92</v>
      </c>
      <c r="M10" s="14">
        <f>8447.76*2</f>
        <v>16895.52</v>
      </c>
      <c r="N10" s="6" t="s">
        <v>214</v>
      </c>
      <c r="O10" s="16">
        <f>6674.32*2</f>
        <v>13348.64</v>
      </c>
      <c r="P10" s="6" t="s">
        <v>214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215</v>
      </c>
      <c r="AE10" s="4">
        <v>45382</v>
      </c>
      <c r="AF10" s="9" t="s">
        <v>289</v>
      </c>
    </row>
    <row r="11" spans="1:32" s="3" customFormat="1" ht="15" customHeight="1">
      <c r="A11" s="3">
        <v>2024</v>
      </c>
      <c r="B11" s="4">
        <v>45292</v>
      </c>
      <c r="C11" s="4">
        <v>45382</v>
      </c>
      <c r="D11" s="13" t="s">
        <v>81</v>
      </c>
      <c r="E11" s="5">
        <v>2</v>
      </c>
      <c r="F11" s="6" t="s">
        <v>239</v>
      </c>
      <c r="G11" s="6" t="s">
        <v>220</v>
      </c>
      <c r="H11" s="11" t="s">
        <v>218</v>
      </c>
      <c r="I11" s="15" t="s">
        <v>240</v>
      </c>
      <c r="J11" s="15" t="s">
        <v>241</v>
      </c>
      <c r="K11" s="15" t="s">
        <v>242</v>
      </c>
      <c r="L11" s="12" t="s">
        <v>91</v>
      </c>
      <c r="M11" s="14">
        <f>7345.41*2</f>
        <v>14690.82</v>
      </c>
      <c r="N11" s="6" t="s">
        <v>214</v>
      </c>
      <c r="O11" s="16">
        <f>5972.43*2</f>
        <v>11944.86</v>
      </c>
      <c r="P11" s="6" t="s">
        <v>214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215</v>
      </c>
      <c r="AE11" s="4">
        <v>45382</v>
      </c>
      <c r="AF11" s="9" t="s">
        <v>289</v>
      </c>
    </row>
    <row r="12" spans="1:32" s="3" customFormat="1" ht="15" customHeight="1">
      <c r="A12" s="3">
        <v>2024</v>
      </c>
      <c r="B12" s="4">
        <v>45292</v>
      </c>
      <c r="C12" s="4">
        <v>45382</v>
      </c>
      <c r="D12" s="13" t="s">
        <v>81</v>
      </c>
      <c r="E12" s="5">
        <v>2</v>
      </c>
      <c r="F12" s="6" t="s">
        <v>243</v>
      </c>
      <c r="G12" s="6" t="s">
        <v>244</v>
      </c>
      <c r="H12" s="6" t="s">
        <v>245</v>
      </c>
      <c r="I12" s="15" t="s">
        <v>246</v>
      </c>
      <c r="J12" s="15" t="s">
        <v>247</v>
      </c>
      <c r="K12" s="15" t="s">
        <v>232</v>
      </c>
      <c r="L12" s="12" t="s">
        <v>92</v>
      </c>
      <c r="M12" s="14">
        <f>4904.36*2</f>
        <v>9808.7199999999993</v>
      </c>
      <c r="N12" s="6" t="s">
        <v>214</v>
      </c>
      <c r="O12" s="16">
        <f>4584.36*2</f>
        <v>9168.7199999999993</v>
      </c>
      <c r="P12" s="6" t="s">
        <v>214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215</v>
      </c>
      <c r="AE12" s="4">
        <v>45382</v>
      </c>
      <c r="AF12" s="9" t="s">
        <v>289</v>
      </c>
    </row>
    <row r="13" spans="1:32" s="3" customFormat="1" ht="15" customHeight="1">
      <c r="A13" s="3">
        <v>2024</v>
      </c>
      <c r="B13" s="4">
        <v>45292</v>
      </c>
      <c r="C13" s="4">
        <v>45382</v>
      </c>
      <c r="D13" s="13" t="s">
        <v>81</v>
      </c>
      <c r="E13" s="5">
        <v>4</v>
      </c>
      <c r="F13" s="6" t="s">
        <v>221</v>
      </c>
      <c r="G13" s="6" t="s">
        <v>221</v>
      </c>
      <c r="H13" s="6" t="s">
        <v>222</v>
      </c>
      <c r="I13" s="15" t="s">
        <v>248</v>
      </c>
      <c r="J13" s="15" t="s">
        <v>249</v>
      </c>
      <c r="K13" s="15" t="s">
        <v>250</v>
      </c>
      <c r="L13" s="12" t="s">
        <v>91</v>
      </c>
      <c r="M13" s="14">
        <f>6996.21*2</f>
        <v>13992.42</v>
      </c>
      <c r="N13" s="6" t="s">
        <v>214</v>
      </c>
      <c r="O13" s="16">
        <f>4853.06*2</f>
        <v>9706.1200000000008</v>
      </c>
      <c r="P13" s="6" t="s">
        <v>214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215</v>
      </c>
      <c r="AE13" s="4">
        <v>45382</v>
      </c>
      <c r="AF13" s="9" t="s">
        <v>289</v>
      </c>
    </row>
    <row r="14" spans="1:32" s="3" customFormat="1" ht="15" customHeight="1">
      <c r="A14" s="3">
        <v>2024</v>
      </c>
      <c r="B14" s="4">
        <v>45292</v>
      </c>
      <c r="C14" s="4">
        <v>45382</v>
      </c>
      <c r="D14" s="13" t="s">
        <v>81</v>
      </c>
      <c r="E14" s="5">
        <v>4</v>
      </c>
      <c r="F14" s="6" t="s">
        <v>251</v>
      </c>
      <c r="G14" s="6" t="s">
        <v>223</v>
      </c>
      <c r="H14" s="6" t="s">
        <v>222</v>
      </c>
      <c r="I14" s="15" t="s">
        <v>252</v>
      </c>
      <c r="J14" s="15" t="s">
        <v>231</v>
      </c>
      <c r="K14" s="15" t="s">
        <v>253</v>
      </c>
      <c r="L14" s="12" t="s">
        <v>92</v>
      </c>
      <c r="M14" s="14">
        <f>6389.41*2</f>
        <v>12778.82</v>
      </c>
      <c r="N14" s="6" t="s">
        <v>214</v>
      </c>
      <c r="O14" s="16">
        <f>5344.23*2</f>
        <v>10688.46</v>
      </c>
      <c r="P14" s="6" t="s">
        <v>214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3" t="s">
        <v>215</v>
      </c>
      <c r="AE14" s="4">
        <v>45382</v>
      </c>
      <c r="AF14" s="9" t="s">
        <v>289</v>
      </c>
    </row>
    <row r="15" spans="1:32" s="3" customFormat="1" ht="15" customHeight="1">
      <c r="A15" s="3">
        <v>2024</v>
      </c>
      <c r="B15" s="4">
        <v>45292</v>
      </c>
      <c r="C15" s="4">
        <v>45382</v>
      </c>
      <c r="D15" s="13" t="s">
        <v>81</v>
      </c>
      <c r="E15" s="5">
        <v>4</v>
      </c>
      <c r="F15" s="6" t="s">
        <v>224</v>
      </c>
      <c r="G15" s="6" t="s">
        <v>224</v>
      </c>
      <c r="H15" s="6" t="s">
        <v>222</v>
      </c>
      <c r="I15" s="15" t="s">
        <v>254</v>
      </c>
      <c r="J15" s="15" t="s">
        <v>255</v>
      </c>
      <c r="K15" s="15" t="s">
        <v>256</v>
      </c>
      <c r="L15" s="12" t="s">
        <v>91</v>
      </c>
      <c r="M15" s="14">
        <f>7358.41*2</f>
        <v>14716.82</v>
      </c>
      <c r="N15" s="6" t="s">
        <v>214</v>
      </c>
      <c r="O15" s="16">
        <f>6147.94*2</f>
        <v>12295.88</v>
      </c>
      <c r="P15" s="6" t="s">
        <v>214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215</v>
      </c>
      <c r="AE15" s="4">
        <v>45382</v>
      </c>
      <c r="AF15" s="9" t="s">
        <v>289</v>
      </c>
    </row>
    <row r="16" spans="1:32" s="3" customFormat="1" ht="15" customHeight="1">
      <c r="A16" s="3">
        <v>2024</v>
      </c>
      <c r="B16" s="4">
        <v>45292</v>
      </c>
      <c r="C16" s="4">
        <v>45382</v>
      </c>
      <c r="D16" s="13" t="s">
        <v>81</v>
      </c>
      <c r="E16" s="5">
        <v>4</v>
      </c>
      <c r="F16" s="6" t="s">
        <v>225</v>
      </c>
      <c r="G16" s="6" t="s">
        <v>225</v>
      </c>
      <c r="H16" s="6" t="s">
        <v>222</v>
      </c>
      <c r="I16" s="15" t="s">
        <v>257</v>
      </c>
      <c r="J16" s="15" t="s">
        <v>258</v>
      </c>
      <c r="K16" s="15" t="s">
        <v>259</v>
      </c>
      <c r="L16" s="12" t="s">
        <v>91</v>
      </c>
      <c r="M16" s="14">
        <f>5783.16*2</f>
        <v>11566.32</v>
      </c>
      <c r="N16" s="6" t="s">
        <v>214</v>
      </c>
      <c r="O16" s="16">
        <f>4886.45*2</f>
        <v>9772.9</v>
      </c>
      <c r="P16" s="6" t="s">
        <v>214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215</v>
      </c>
      <c r="AE16" s="4">
        <v>45382</v>
      </c>
      <c r="AF16" s="9" t="s">
        <v>289</v>
      </c>
    </row>
    <row r="17" spans="1:32" s="10" customFormat="1" ht="15" customHeight="1">
      <c r="A17" s="3">
        <v>2024</v>
      </c>
      <c r="B17" s="4">
        <v>45292</v>
      </c>
      <c r="C17" s="4">
        <v>45382</v>
      </c>
      <c r="D17" s="13" t="s">
        <v>81</v>
      </c>
      <c r="E17" s="5">
        <v>4</v>
      </c>
      <c r="F17" s="6" t="s">
        <v>223</v>
      </c>
      <c r="G17" s="6" t="s">
        <v>223</v>
      </c>
      <c r="H17" s="6" t="s">
        <v>222</v>
      </c>
      <c r="I17" s="15" t="s">
        <v>260</v>
      </c>
      <c r="J17" s="15" t="s">
        <v>261</v>
      </c>
      <c r="K17" s="15" t="s">
        <v>262</v>
      </c>
      <c r="L17" s="12" t="s">
        <v>91</v>
      </c>
      <c r="M17" s="14">
        <f>7253.81*2</f>
        <v>14507.62</v>
      </c>
      <c r="N17" s="6" t="s">
        <v>214</v>
      </c>
      <c r="O17" s="16">
        <f>5911.78*2</f>
        <v>11823.56</v>
      </c>
      <c r="P17" s="6" t="s">
        <v>214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10" t="s">
        <v>215</v>
      </c>
      <c r="AE17" s="4">
        <v>45382</v>
      </c>
      <c r="AF17" s="9" t="s">
        <v>289</v>
      </c>
    </row>
    <row r="18" spans="1:32" s="3" customFormat="1" ht="15" customHeight="1">
      <c r="A18" s="3">
        <v>2024</v>
      </c>
      <c r="B18" s="4">
        <v>45292</v>
      </c>
      <c r="C18" s="4">
        <v>45382</v>
      </c>
      <c r="D18" s="13" t="s">
        <v>81</v>
      </c>
      <c r="E18" s="5">
        <v>4</v>
      </c>
      <c r="F18" s="6" t="s">
        <v>225</v>
      </c>
      <c r="G18" s="6" t="s">
        <v>225</v>
      </c>
      <c r="H18" s="6" t="s">
        <v>222</v>
      </c>
      <c r="I18" s="15" t="s">
        <v>263</v>
      </c>
      <c r="J18" s="15" t="s">
        <v>264</v>
      </c>
      <c r="K18" s="15" t="s">
        <v>265</v>
      </c>
      <c r="L18" s="12" t="s">
        <v>91</v>
      </c>
      <c r="M18" s="14">
        <f>4253.51*2</f>
        <v>8507.02</v>
      </c>
      <c r="N18" s="6" t="s">
        <v>214</v>
      </c>
      <c r="O18" s="16">
        <f>4029.52*2</f>
        <v>8059.04</v>
      </c>
      <c r="P18" s="6" t="s">
        <v>214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215</v>
      </c>
      <c r="AE18" s="4">
        <v>45382</v>
      </c>
      <c r="AF18" s="9" t="s">
        <v>289</v>
      </c>
    </row>
    <row r="19" spans="1:32" s="3" customFormat="1" ht="15" customHeight="1">
      <c r="A19" s="3">
        <v>2024</v>
      </c>
      <c r="B19" s="4">
        <v>45292</v>
      </c>
      <c r="C19" s="4">
        <v>45382</v>
      </c>
      <c r="D19" s="13" t="s">
        <v>81</v>
      </c>
      <c r="E19" s="5">
        <v>3</v>
      </c>
      <c r="F19" s="6" t="s">
        <v>226</v>
      </c>
      <c r="G19" s="6" t="s">
        <v>227</v>
      </c>
      <c r="H19" s="27" t="s">
        <v>218</v>
      </c>
      <c r="I19" s="15" t="s">
        <v>266</v>
      </c>
      <c r="J19" s="15" t="s">
        <v>267</v>
      </c>
      <c r="K19" s="15" t="s">
        <v>268</v>
      </c>
      <c r="L19" s="12" t="s">
        <v>92</v>
      </c>
      <c r="M19" s="14">
        <f>8312.21*2</f>
        <v>16624.419999999998</v>
      </c>
      <c r="N19" s="6" t="s">
        <v>214</v>
      </c>
      <c r="O19" s="16">
        <f>5033.28*2</f>
        <v>10066.56</v>
      </c>
      <c r="P19" s="6" t="s">
        <v>214</v>
      </c>
      <c r="Q19" s="10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3" t="s">
        <v>215</v>
      </c>
      <c r="AE19" s="4">
        <v>45382</v>
      </c>
      <c r="AF19" s="29" t="s">
        <v>290</v>
      </c>
    </row>
    <row r="20" spans="1:32" s="28" customFormat="1" ht="15" customHeight="1">
      <c r="A20" s="28">
        <v>2024</v>
      </c>
      <c r="B20" s="30">
        <v>45292</v>
      </c>
      <c r="C20" s="30">
        <v>45382</v>
      </c>
      <c r="D20" s="13" t="s">
        <v>81</v>
      </c>
      <c r="E20" s="31">
        <v>4</v>
      </c>
      <c r="F20" s="32" t="s">
        <v>226</v>
      </c>
      <c r="G20" s="32" t="s">
        <v>227</v>
      </c>
      <c r="H20" s="33" t="s">
        <v>218</v>
      </c>
      <c r="I20" s="34" t="s">
        <v>286</v>
      </c>
      <c r="J20" s="34" t="s">
        <v>287</v>
      </c>
      <c r="K20" s="34" t="s">
        <v>288</v>
      </c>
      <c r="L20" s="35" t="s">
        <v>92</v>
      </c>
      <c r="M20" s="36">
        <f>6030.41*2</f>
        <v>12060.82</v>
      </c>
      <c r="N20" s="32" t="s">
        <v>214</v>
      </c>
      <c r="O20" s="37">
        <f>5033.28*2</f>
        <v>10066.56</v>
      </c>
      <c r="P20" s="32" t="s">
        <v>214</v>
      </c>
      <c r="Q20" s="28">
        <v>13</v>
      </c>
      <c r="R20" s="28">
        <v>13</v>
      </c>
      <c r="S20" s="28">
        <v>13</v>
      </c>
      <c r="T20" s="28">
        <v>13</v>
      </c>
      <c r="U20" s="28">
        <v>13</v>
      </c>
      <c r="V20" s="28">
        <v>13</v>
      </c>
      <c r="W20" s="28">
        <v>13</v>
      </c>
      <c r="X20" s="28">
        <v>13</v>
      </c>
      <c r="Y20" s="28">
        <v>13</v>
      </c>
      <c r="Z20" s="28">
        <v>13</v>
      </c>
      <c r="AA20" s="28">
        <v>13</v>
      </c>
      <c r="AB20" s="28">
        <v>13</v>
      </c>
      <c r="AC20" s="28">
        <v>13</v>
      </c>
      <c r="AD20" s="28" t="s">
        <v>215</v>
      </c>
      <c r="AE20" s="4">
        <v>45382</v>
      </c>
      <c r="AF20" s="29" t="s">
        <v>291</v>
      </c>
    </row>
    <row r="21" spans="1:32" s="28" customFormat="1" ht="15" customHeight="1">
      <c r="A21" s="28">
        <v>2024</v>
      </c>
      <c r="B21" s="30">
        <v>45292</v>
      </c>
      <c r="C21" s="30">
        <v>45382</v>
      </c>
      <c r="D21" s="13" t="s">
        <v>81</v>
      </c>
      <c r="E21" s="31">
        <v>4</v>
      </c>
      <c r="F21" s="32" t="s">
        <v>228</v>
      </c>
      <c r="G21" s="32" t="s">
        <v>228</v>
      </c>
      <c r="H21" s="33" t="s">
        <v>218</v>
      </c>
      <c r="I21" s="34" t="s">
        <v>269</v>
      </c>
      <c r="J21" s="34" t="s">
        <v>270</v>
      </c>
      <c r="K21" s="34" t="s">
        <v>271</v>
      </c>
      <c r="L21" s="35" t="s">
        <v>91</v>
      </c>
      <c r="M21" s="36">
        <f>5906.61*2</f>
        <v>11813.22</v>
      </c>
      <c r="N21" s="32" t="s">
        <v>214</v>
      </c>
      <c r="O21" s="37">
        <f>5022.86*2</f>
        <v>10045.719999999999</v>
      </c>
      <c r="P21" s="32" t="s">
        <v>214</v>
      </c>
      <c r="Q21" s="28">
        <v>14</v>
      </c>
      <c r="R21" s="28">
        <v>14</v>
      </c>
      <c r="S21" s="28">
        <v>14</v>
      </c>
      <c r="T21" s="28">
        <v>14</v>
      </c>
      <c r="U21" s="28">
        <v>14</v>
      </c>
      <c r="V21" s="28">
        <v>14</v>
      </c>
      <c r="W21" s="28">
        <v>14</v>
      </c>
      <c r="X21" s="28">
        <v>14</v>
      </c>
      <c r="Y21" s="28">
        <v>14</v>
      </c>
      <c r="Z21" s="28">
        <v>14</v>
      </c>
      <c r="AA21" s="28">
        <v>14</v>
      </c>
      <c r="AB21" s="28">
        <v>14</v>
      </c>
      <c r="AC21" s="28">
        <v>14</v>
      </c>
      <c r="AD21" s="28" t="s">
        <v>215</v>
      </c>
      <c r="AE21" s="4">
        <v>45382</v>
      </c>
      <c r="AF21" s="29" t="s">
        <v>289</v>
      </c>
    </row>
    <row r="22" spans="1:32" s="3" customFormat="1" ht="15" customHeight="1">
      <c r="A22" s="3">
        <v>2024</v>
      </c>
      <c r="B22" s="4">
        <v>45292</v>
      </c>
      <c r="C22" s="4">
        <v>45382</v>
      </c>
      <c r="D22" s="13" t="s">
        <v>81</v>
      </c>
      <c r="E22" s="5">
        <v>4</v>
      </c>
      <c r="F22" s="6" t="s">
        <v>251</v>
      </c>
      <c r="G22" s="6" t="s">
        <v>223</v>
      </c>
      <c r="H22" s="6" t="s">
        <v>222</v>
      </c>
      <c r="I22" s="15" t="s">
        <v>272</v>
      </c>
      <c r="J22" s="15" t="s">
        <v>273</v>
      </c>
      <c r="K22" s="15" t="s">
        <v>238</v>
      </c>
      <c r="L22" s="12" t="s">
        <v>92</v>
      </c>
      <c r="M22" s="14">
        <f>5156.16*2</f>
        <v>10312.32</v>
      </c>
      <c r="N22" s="6" t="s">
        <v>214</v>
      </c>
      <c r="O22" s="16">
        <f>4482.85*2</f>
        <v>8965.7000000000007</v>
      </c>
      <c r="P22" s="6" t="s">
        <v>214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215</v>
      </c>
      <c r="AE22" s="4">
        <v>45382</v>
      </c>
      <c r="AF22" s="9" t="s">
        <v>289</v>
      </c>
    </row>
    <row r="23" spans="1:32" s="3" customFormat="1" ht="15" customHeight="1">
      <c r="A23" s="3">
        <v>2024</v>
      </c>
      <c r="B23" s="4">
        <v>45292</v>
      </c>
      <c r="C23" s="4">
        <v>45382</v>
      </c>
      <c r="D23" s="13" t="s">
        <v>81</v>
      </c>
      <c r="E23" s="5">
        <v>4</v>
      </c>
      <c r="F23" s="6" t="s">
        <v>225</v>
      </c>
      <c r="G23" s="6" t="s">
        <v>225</v>
      </c>
      <c r="H23" s="6" t="s">
        <v>222</v>
      </c>
      <c r="I23" s="15" t="s">
        <v>274</v>
      </c>
      <c r="J23" s="15" t="s">
        <v>256</v>
      </c>
      <c r="K23" s="15" t="s">
        <v>275</v>
      </c>
      <c r="L23" s="12" t="s">
        <v>91</v>
      </c>
      <c r="M23" s="14">
        <f>6891.66*2</f>
        <v>13783.32</v>
      </c>
      <c r="N23" s="6" t="s">
        <v>214</v>
      </c>
      <c r="O23" s="16">
        <f>5780.26*2</f>
        <v>11560.52</v>
      </c>
      <c r="P23" s="6" t="s">
        <v>214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215</v>
      </c>
      <c r="AE23" s="4">
        <v>45382</v>
      </c>
      <c r="AF23" s="9" t="s">
        <v>289</v>
      </c>
    </row>
    <row r="24" spans="1:32" s="3" customFormat="1" ht="15" customHeight="1">
      <c r="A24" s="3">
        <v>2024</v>
      </c>
      <c r="B24" s="4">
        <v>45292</v>
      </c>
      <c r="C24" s="4">
        <v>45382</v>
      </c>
      <c r="D24" s="13" t="s">
        <v>81</v>
      </c>
      <c r="E24" s="5">
        <v>4</v>
      </c>
      <c r="F24" s="6" t="s">
        <v>223</v>
      </c>
      <c r="G24" s="6" t="s">
        <v>229</v>
      </c>
      <c r="H24" s="6" t="s">
        <v>222</v>
      </c>
      <c r="I24" s="15" t="s">
        <v>276</v>
      </c>
      <c r="J24" s="15" t="s">
        <v>277</v>
      </c>
      <c r="K24" s="15" t="s">
        <v>278</v>
      </c>
      <c r="L24" s="12" t="s">
        <v>91</v>
      </c>
      <c r="M24" s="14">
        <f>6996.21*2</f>
        <v>13992.42</v>
      </c>
      <c r="N24" s="6" t="s">
        <v>214</v>
      </c>
      <c r="O24" s="16">
        <f>4080.55*2</f>
        <v>8161.1</v>
      </c>
      <c r="P24" s="6" t="s">
        <v>214</v>
      </c>
      <c r="Q24" s="10">
        <v>17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3" t="s">
        <v>215</v>
      </c>
      <c r="AE24" s="4">
        <v>45382</v>
      </c>
      <c r="AF24" s="9" t="s">
        <v>289</v>
      </c>
    </row>
    <row r="25" spans="1:32" s="3" customFormat="1" ht="15" customHeight="1">
      <c r="A25" s="3">
        <v>2024</v>
      </c>
      <c r="B25" s="4">
        <v>45292</v>
      </c>
      <c r="C25" s="4">
        <v>45382</v>
      </c>
      <c r="D25" s="13" t="s">
        <v>81</v>
      </c>
      <c r="E25" s="5">
        <v>4</v>
      </c>
      <c r="F25" s="6" t="s">
        <v>225</v>
      </c>
      <c r="G25" s="6" t="s">
        <v>225</v>
      </c>
      <c r="H25" s="6" t="s">
        <v>222</v>
      </c>
      <c r="I25" s="15" t="s">
        <v>279</v>
      </c>
      <c r="J25" s="15" t="s">
        <v>280</v>
      </c>
      <c r="K25" s="15" t="s">
        <v>281</v>
      </c>
      <c r="L25" s="12" t="s">
        <v>91</v>
      </c>
      <c r="M25" s="14">
        <f>4291.76*2</f>
        <v>8583.52</v>
      </c>
      <c r="N25" s="6" t="s">
        <v>214</v>
      </c>
      <c r="O25" s="16">
        <f>2852.29*2</f>
        <v>5704.58</v>
      </c>
      <c r="P25" s="6" t="s">
        <v>214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215</v>
      </c>
      <c r="AE25" s="4">
        <v>45382</v>
      </c>
      <c r="AF25" s="9" t="s">
        <v>289</v>
      </c>
    </row>
    <row r="26" spans="1:32" s="3" customFormat="1" ht="15" customHeight="1">
      <c r="A26" s="3">
        <v>2024</v>
      </c>
      <c r="B26" s="4">
        <v>45292</v>
      </c>
      <c r="C26" s="4">
        <v>45382</v>
      </c>
      <c r="D26" s="13" t="s">
        <v>81</v>
      </c>
      <c r="E26" s="5">
        <v>4</v>
      </c>
      <c r="F26" s="6" t="s">
        <v>225</v>
      </c>
      <c r="G26" s="6" t="s">
        <v>225</v>
      </c>
      <c r="H26" s="6" t="s">
        <v>222</v>
      </c>
      <c r="I26" s="15" t="s">
        <v>282</v>
      </c>
      <c r="J26" s="15" t="s">
        <v>283</v>
      </c>
      <c r="K26" s="15" t="s">
        <v>284</v>
      </c>
      <c r="L26" s="12" t="s">
        <v>91</v>
      </c>
      <c r="M26" s="14">
        <f>5453.51*2</f>
        <v>10907.02</v>
      </c>
      <c r="N26" s="6" t="s">
        <v>214</v>
      </c>
      <c r="O26" s="16">
        <f>4698.73*2</f>
        <v>9397.4599999999991</v>
      </c>
      <c r="P26" s="6" t="s">
        <v>214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215</v>
      </c>
      <c r="AE26" s="4">
        <v>45382</v>
      </c>
      <c r="AF26" s="9" t="s">
        <v>289</v>
      </c>
    </row>
    <row r="27" spans="1:32" s="3" customFormat="1" ht="15" customHeight="1">
      <c r="A27" s="3">
        <v>2024</v>
      </c>
      <c r="B27" s="4">
        <v>45292</v>
      </c>
      <c r="C27" s="4">
        <v>45382</v>
      </c>
      <c r="D27" s="13" t="s">
        <v>81</v>
      </c>
      <c r="E27" s="5">
        <v>4</v>
      </c>
      <c r="F27" s="6" t="s">
        <v>225</v>
      </c>
      <c r="G27" s="6" t="s">
        <v>225</v>
      </c>
      <c r="H27" s="6" t="s">
        <v>222</v>
      </c>
      <c r="I27" s="15" t="s">
        <v>285</v>
      </c>
      <c r="J27" s="15" t="s">
        <v>256</v>
      </c>
      <c r="K27" s="15" t="s">
        <v>256</v>
      </c>
      <c r="L27" s="12" t="s">
        <v>91</v>
      </c>
      <c r="M27" s="14">
        <f>4388.81*2</f>
        <v>8777.6200000000008</v>
      </c>
      <c r="N27" s="6" t="s">
        <v>214</v>
      </c>
      <c r="O27" s="17">
        <f>3785.87*2</f>
        <v>7571.74</v>
      </c>
      <c r="P27" s="6" t="s">
        <v>214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215</v>
      </c>
      <c r="AE27" s="4">
        <v>45382</v>
      </c>
      <c r="AF27" s="9" t="s">
        <v>289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8">
      <formula1>Hidden_13</formula1>
    </dataValidation>
    <dataValidation type="list" allowBlank="1" showErrorMessage="1" sqref="L8:L158">
      <formula1>Hidden_211</formula1>
    </dataValidation>
    <dataValidation type="list" allowBlank="1" showErrorMessage="1" sqref="M8:M27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3"/>
  <sheetViews>
    <sheetView topLeftCell="A3" workbookViewId="0">
      <selection activeCell="B17" sqref="B17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1</v>
      </c>
      <c r="B4" t="s">
        <v>303</v>
      </c>
      <c r="C4">
        <v>0</v>
      </c>
      <c r="D4">
        <v>0</v>
      </c>
      <c r="E4" t="s">
        <v>293</v>
      </c>
      <c r="F4" t="s">
        <v>296</v>
      </c>
    </row>
    <row r="5" spans="1:6">
      <c r="A5">
        <v>2</v>
      </c>
      <c r="B5" t="s">
        <v>303</v>
      </c>
      <c r="C5">
        <v>0</v>
      </c>
      <c r="D5">
        <v>0</v>
      </c>
      <c r="E5" t="s">
        <v>293</v>
      </c>
      <c r="F5" t="s">
        <v>296</v>
      </c>
    </row>
    <row r="6" spans="1:6">
      <c r="A6">
        <v>3</v>
      </c>
      <c r="B6" t="s">
        <v>303</v>
      </c>
      <c r="C6">
        <v>0</v>
      </c>
      <c r="D6">
        <v>0</v>
      </c>
      <c r="E6" t="s">
        <v>293</v>
      </c>
      <c r="F6" t="s">
        <v>296</v>
      </c>
    </row>
    <row r="7" spans="1:6">
      <c r="A7">
        <v>4</v>
      </c>
      <c r="B7" t="s">
        <v>303</v>
      </c>
      <c r="C7">
        <v>0</v>
      </c>
      <c r="D7">
        <v>0</v>
      </c>
      <c r="E7" t="s">
        <v>293</v>
      </c>
      <c r="F7" t="s">
        <v>296</v>
      </c>
    </row>
    <row r="8" spans="1:6">
      <c r="A8">
        <v>5</v>
      </c>
      <c r="B8" t="s">
        <v>303</v>
      </c>
      <c r="C8">
        <v>0</v>
      </c>
      <c r="D8">
        <v>0</v>
      </c>
      <c r="E8" t="s">
        <v>293</v>
      </c>
      <c r="F8" t="s">
        <v>296</v>
      </c>
    </row>
    <row r="9" spans="1:6">
      <c r="A9">
        <v>6</v>
      </c>
      <c r="B9" t="s">
        <v>303</v>
      </c>
      <c r="C9">
        <v>0</v>
      </c>
      <c r="D9">
        <v>0</v>
      </c>
      <c r="E9" t="s">
        <v>293</v>
      </c>
      <c r="F9" t="s">
        <v>296</v>
      </c>
    </row>
    <row r="10" spans="1:6">
      <c r="A10">
        <v>7</v>
      </c>
      <c r="B10" t="s">
        <v>303</v>
      </c>
      <c r="C10">
        <v>0</v>
      </c>
      <c r="D10">
        <v>0</v>
      </c>
      <c r="E10" t="s">
        <v>293</v>
      </c>
      <c r="F10" t="s">
        <v>296</v>
      </c>
    </row>
    <row r="11" spans="1:6">
      <c r="A11">
        <v>8</v>
      </c>
      <c r="B11" t="s">
        <v>303</v>
      </c>
      <c r="C11">
        <v>0</v>
      </c>
      <c r="D11">
        <v>0</v>
      </c>
      <c r="E11" t="s">
        <v>293</v>
      </c>
      <c r="F11" t="s">
        <v>296</v>
      </c>
    </row>
    <row r="12" spans="1:6">
      <c r="A12">
        <v>9</v>
      </c>
      <c r="B12" t="s">
        <v>303</v>
      </c>
      <c r="C12">
        <v>0</v>
      </c>
      <c r="D12">
        <v>0</v>
      </c>
      <c r="E12" t="s">
        <v>293</v>
      </c>
      <c r="F12" t="s">
        <v>296</v>
      </c>
    </row>
    <row r="13" spans="1:6">
      <c r="A13">
        <v>10</v>
      </c>
      <c r="B13" t="s">
        <v>303</v>
      </c>
      <c r="C13">
        <v>0</v>
      </c>
      <c r="D13">
        <v>0</v>
      </c>
      <c r="E13" t="s">
        <v>293</v>
      </c>
      <c r="F13" t="s">
        <v>296</v>
      </c>
    </row>
    <row r="14" spans="1:6">
      <c r="A14">
        <v>11</v>
      </c>
      <c r="B14" t="s">
        <v>303</v>
      </c>
      <c r="C14">
        <v>0</v>
      </c>
      <c r="D14">
        <v>0</v>
      </c>
      <c r="E14" t="s">
        <v>293</v>
      </c>
      <c r="F14" t="s">
        <v>296</v>
      </c>
    </row>
    <row r="15" spans="1:6">
      <c r="A15">
        <v>12</v>
      </c>
      <c r="B15" t="s">
        <v>303</v>
      </c>
      <c r="C15">
        <v>0</v>
      </c>
      <c r="D15">
        <v>0</v>
      </c>
      <c r="E15" t="s">
        <v>293</v>
      </c>
      <c r="F15" t="s">
        <v>296</v>
      </c>
    </row>
    <row r="16" spans="1:6">
      <c r="A16">
        <v>13</v>
      </c>
      <c r="B16" t="s">
        <v>303</v>
      </c>
      <c r="C16">
        <v>0</v>
      </c>
      <c r="D16">
        <v>0</v>
      </c>
      <c r="E16" t="s">
        <v>293</v>
      </c>
      <c r="F16" t="s">
        <v>296</v>
      </c>
    </row>
    <row r="17" spans="1:6">
      <c r="A17">
        <v>14</v>
      </c>
      <c r="B17" t="s">
        <v>303</v>
      </c>
      <c r="C17">
        <v>0</v>
      </c>
      <c r="D17">
        <v>0</v>
      </c>
      <c r="E17" t="s">
        <v>293</v>
      </c>
      <c r="F17" t="s">
        <v>296</v>
      </c>
    </row>
    <row r="18" spans="1:6">
      <c r="A18">
        <v>15</v>
      </c>
      <c r="B18" t="s">
        <v>303</v>
      </c>
      <c r="C18">
        <v>0</v>
      </c>
      <c r="D18">
        <v>0</v>
      </c>
      <c r="E18" t="s">
        <v>293</v>
      </c>
      <c r="F18" t="s">
        <v>296</v>
      </c>
    </row>
    <row r="19" spans="1:6">
      <c r="A19">
        <v>16</v>
      </c>
      <c r="B19" t="s">
        <v>303</v>
      </c>
      <c r="C19">
        <v>0</v>
      </c>
      <c r="D19">
        <v>0</v>
      </c>
      <c r="E19" t="s">
        <v>293</v>
      </c>
      <c r="F19" t="s">
        <v>296</v>
      </c>
    </row>
    <row r="20" spans="1:6">
      <c r="A20">
        <v>17</v>
      </c>
      <c r="B20" t="s">
        <v>303</v>
      </c>
      <c r="C20">
        <v>0</v>
      </c>
      <c r="D20">
        <v>0</v>
      </c>
      <c r="E20" t="s">
        <v>293</v>
      </c>
      <c r="F20" t="s">
        <v>296</v>
      </c>
    </row>
    <row r="21" spans="1:6">
      <c r="A21">
        <v>18</v>
      </c>
      <c r="B21" t="s">
        <v>303</v>
      </c>
      <c r="C21">
        <v>0</v>
      </c>
      <c r="D21">
        <v>0</v>
      </c>
      <c r="E21" t="s">
        <v>293</v>
      </c>
      <c r="F21" t="s">
        <v>296</v>
      </c>
    </row>
    <row r="22" spans="1:6">
      <c r="A22">
        <v>19</v>
      </c>
      <c r="B22" t="s">
        <v>303</v>
      </c>
      <c r="C22">
        <v>0</v>
      </c>
      <c r="D22">
        <v>0</v>
      </c>
      <c r="E22" t="s">
        <v>293</v>
      </c>
      <c r="F22" t="s">
        <v>296</v>
      </c>
    </row>
    <row r="23" spans="1:6">
      <c r="A23">
        <v>20</v>
      </c>
      <c r="B23" t="s">
        <v>303</v>
      </c>
      <c r="C23">
        <v>0</v>
      </c>
      <c r="D23">
        <v>0</v>
      </c>
      <c r="E23" t="s">
        <v>293</v>
      </c>
      <c r="F23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3"/>
  <sheetViews>
    <sheetView topLeftCell="A12" workbookViewId="0">
      <selection activeCell="B23" sqref="B23"/>
    </sheetView>
  </sheetViews>
  <sheetFormatPr baseColWidth="10" defaultColWidth="9.140625" defaultRowHeight="15"/>
  <cols>
    <col min="1" max="1" width="3.42578125" bestFit="1" customWidth="1"/>
    <col min="2" max="2" width="36.14062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1</v>
      </c>
      <c r="B4" t="s">
        <v>304</v>
      </c>
      <c r="C4">
        <v>0</v>
      </c>
      <c r="D4">
        <v>0</v>
      </c>
      <c r="E4" t="s">
        <v>293</v>
      </c>
      <c r="F4" t="s">
        <v>296</v>
      </c>
    </row>
    <row r="5" spans="1:6">
      <c r="A5">
        <v>2</v>
      </c>
      <c r="B5" t="s">
        <v>304</v>
      </c>
      <c r="C5">
        <v>0</v>
      </c>
      <c r="D5">
        <v>0</v>
      </c>
      <c r="E5" t="s">
        <v>293</v>
      </c>
      <c r="F5" t="s">
        <v>296</v>
      </c>
    </row>
    <row r="6" spans="1:6">
      <c r="A6">
        <v>3</v>
      </c>
      <c r="B6" t="s">
        <v>304</v>
      </c>
      <c r="C6">
        <v>0</v>
      </c>
      <c r="D6">
        <v>0</v>
      </c>
      <c r="E6" t="s">
        <v>293</v>
      </c>
      <c r="F6" t="s">
        <v>296</v>
      </c>
    </row>
    <row r="7" spans="1:6">
      <c r="A7">
        <v>4</v>
      </c>
      <c r="B7" t="s">
        <v>304</v>
      </c>
      <c r="C7">
        <v>0</v>
      </c>
      <c r="D7">
        <v>0</v>
      </c>
      <c r="E7" t="s">
        <v>293</v>
      </c>
      <c r="F7" t="s">
        <v>296</v>
      </c>
    </row>
    <row r="8" spans="1:6">
      <c r="A8">
        <v>5</v>
      </c>
      <c r="B8" t="s">
        <v>304</v>
      </c>
      <c r="C8">
        <v>0</v>
      </c>
      <c r="D8">
        <v>0</v>
      </c>
      <c r="E8" t="s">
        <v>293</v>
      </c>
      <c r="F8" t="s">
        <v>296</v>
      </c>
    </row>
    <row r="9" spans="1:6">
      <c r="A9">
        <v>6</v>
      </c>
      <c r="B9" t="s">
        <v>304</v>
      </c>
      <c r="C9">
        <v>0</v>
      </c>
      <c r="D9">
        <v>0</v>
      </c>
      <c r="E9" t="s">
        <v>293</v>
      </c>
      <c r="F9" t="s">
        <v>296</v>
      </c>
    </row>
    <row r="10" spans="1:6">
      <c r="A10">
        <v>7</v>
      </c>
      <c r="B10" t="s">
        <v>304</v>
      </c>
      <c r="C10">
        <v>0</v>
      </c>
      <c r="D10">
        <v>0</v>
      </c>
      <c r="E10" t="s">
        <v>293</v>
      </c>
      <c r="F10" t="s">
        <v>296</v>
      </c>
    </row>
    <row r="11" spans="1:6">
      <c r="A11">
        <v>8</v>
      </c>
      <c r="B11" t="s">
        <v>304</v>
      </c>
      <c r="C11">
        <v>0</v>
      </c>
      <c r="D11">
        <v>0</v>
      </c>
      <c r="E11" t="s">
        <v>293</v>
      </c>
      <c r="F11" t="s">
        <v>296</v>
      </c>
    </row>
    <row r="12" spans="1:6">
      <c r="A12">
        <v>9</v>
      </c>
      <c r="B12" t="s">
        <v>304</v>
      </c>
      <c r="C12">
        <v>0</v>
      </c>
      <c r="D12">
        <v>0</v>
      </c>
      <c r="E12" t="s">
        <v>293</v>
      </c>
      <c r="F12" t="s">
        <v>296</v>
      </c>
    </row>
    <row r="13" spans="1:6">
      <c r="A13">
        <v>10</v>
      </c>
      <c r="B13" t="s">
        <v>304</v>
      </c>
      <c r="C13">
        <v>0</v>
      </c>
      <c r="D13">
        <v>0</v>
      </c>
      <c r="E13" t="s">
        <v>293</v>
      </c>
      <c r="F13" t="s">
        <v>296</v>
      </c>
    </row>
    <row r="14" spans="1:6">
      <c r="A14">
        <v>11</v>
      </c>
      <c r="B14" t="s">
        <v>304</v>
      </c>
      <c r="C14">
        <v>0</v>
      </c>
      <c r="D14">
        <v>0</v>
      </c>
      <c r="E14" t="s">
        <v>293</v>
      </c>
      <c r="F14" t="s">
        <v>296</v>
      </c>
    </row>
    <row r="15" spans="1:6">
      <c r="A15">
        <v>12</v>
      </c>
      <c r="B15" t="s">
        <v>304</v>
      </c>
      <c r="C15">
        <v>0</v>
      </c>
      <c r="D15">
        <v>0</v>
      </c>
      <c r="E15" t="s">
        <v>293</v>
      </c>
      <c r="F15" t="s">
        <v>296</v>
      </c>
    </row>
    <row r="16" spans="1:6">
      <c r="A16">
        <v>13</v>
      </c>
      <c r="B16" t="s">
        <v>304</v>
      </c>
      <c r="C16">
        <v>0</v>
      </c>
      <c r="D16">
        <v>0</v>
      </c>
      <c r="E16" t="s">
        <v>293</v>
      </c>
      <c r="F16" t="s">
        <v>296</v>
      </c>
    </row>
    <row r="17" spans="1:6">
      <c r="A17">
        <v>14</v>
      </c>
      <c r="B17" t="s">
        <v>304</v>
      </c>
      <c r="C17">
        <v>0</v>
      </c>
      <c r="D17">
        <v>0</v>
      </c>
      <c r="E17" t="s">
        <v>293</v>
      </c>
      <c r="F17" t="s">
        <v>296</v>
      </c>
    </row>
    <row r="18" spans="1:6">
      <c r="A18">
        <v>15</v>
      </c>
      <c r="B18" t="s">
        <v>304</v>
      </c>
      <c r="C18">
        <v>0</v>
      </c>
      <c r="D18">
        <v>0</v>
      </c>
      <c r="E18" t="s">
        <v>293</v>
      </c>
      <c r="F18" t="s">
        <v>296</v>
      </c>
    </row>
    <row r="19" spans="1:6">
      <c r="A19">
        <v>16</v>
      </c>
      <c r="B19" t="s">
        <v>304</v>
      </c>
      <c r="C19">
        <v>0</v>
      </c>
      <c r="D19">
        <v>0</v>
      </c>
      <c r="E19" t="s">
        <v>293</v>
      </c>
      <c r="F19" t="s">
        <v>296</v>
      </c>
    </row>
    <row r="20" spans="1:6">
      <c r="A20">
        <v>17</v>
      </c>
      <c r="B20" t="s">
        <v>304</v>
      </c>
      <c r="C20">
        <v>0</v>
      </c>
      <c r="D20">
        <v>0</v>
      </c>
      <c r="E20" t="s">
        <v>293</v>
      </c>
      <c r="F20" t="s">
        <v>296</v>
      </c>
    </row>
    <row r="21" spans="1:6">
      <c r="A21">
        <v>18</v>
      </c>
      <c r="B21" t="s">
        <v>304</v>
      </c>
      <c r="C21">
        <v>0</v>
      </c>
      <c r="D21">
        <v>0</v>
      </c>
      <c r="E21" t="s">
        <v>293</v>
      </c>
      <c r="F21" t="s">
        <v>296</v>
      </c>
    </row>
    <row r="22" spans="1:6">
      <c r="A22">
        <v>19</v>
      </c>
      <c r="B22" t="s">
        <v>304</v>
      </c>
      <c r="C22">
        <v>0</v>
      </c>
      <c r="D22">
        <v>0</v>
      </c>
      <c r="E22" t="s">
        <v>293</v>
      </c>
      <c r="F22" t="s">
        <v>296</v>
      </c>
    </row>
    <row r="23" spans="1:6">
      <c r="A23">
        <v>20</v>
      </c>
      <c r="B23" t="s">
        <v>304</v>
      </c>
      <c r="C23">
        <v>0</v>
      </c>
      <c r="D23">
        <v>0</v>
      </c>
      <c r="E23" t="s">
        <v>293</v>
      </c>
      <c r="F23" t="s">
        <v>296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topLeftCell="A3" workbookViewId="0">
      <selection activeCell="E20" sqref="E20"/>
    </sheetView>
  </sheetViews>
  <sheetFormatPr baseColWidth="10" defaultColWidth="9.140625" defaultRowHeight="15"/>
  <cols>
    <col min="1" max="1" width="6.42578125" customWidth="1"/>
    <col min="2" max="2" width="34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 s="15">
        <v>1</v>
      </c>
      <c r="B4" s="20" t="s">
        <v>305</v>
      </c>
      <c r="C4" s="21">
        <v>3045</v>
      </c>
      <c r="D4" s="21">
        <f>C4</f>
        <v>3045</v>
      </c>
      <c r="E4" s="20" t="s">
        <v>293</v>
      </c>
      <c r="F4" s="20" t="s">
        <v>300</v>
      </c>
    </row>
    <row r="5" spans="1:6">
      <c r="A5" s="15">
        <v>2</v>
      </c>
      <c r="B5" s="20" t="s">
        <v>305</v>
      </c>
      <c r="C5" s="26">
        <v>2552.79</v>
      </c>
      <c r="D5" s="21">
        <f t="shared" ref="D5:D23" si="0">C5</f>
        <v>2552.79</v>
      </c>
      <c r="E5" s="20" t="s">
        <v>293</v>
      </c>
      <c r="F5" s="20" t="s">
        <v>300</v>
      </c>
    </row>
    <row r="6" spans="1:6">
      <c r="A6" s="15">
        <v>3</v>
      </c>
      <c r="B6" s="20" t="s">
        <v>305</v>
      </c>
      <c r="C6" s="21">
        <v>3045</v>
      </c>
      <c r="D6" s="21">
        <f t="shared" si="0"/>
        <v>3045</v>
      </c>
      <c r="E6" s="20" t="s">
        <v>293</v>
      </c>
      <c r="F6" s="20" t="s">
        <v>300</v>
      </c>
    </row>
    <row r="7" spans="1:6">
      <c r="A7" s="15">
        <v>4</v>
      </c>
      <c r="B7" s="20" t="s">
        <v>305</v>
      </c>
      <c r="C7" s="21">
        <v>1535.01</v>
      </c>
      <c r="D7" s="21">
        <f t="shared" si="0"/>
        <v>1535.01</v>
      </c>
      <c r="E7" s="20" t="s">
        <v>293</v>
      </c>
      <c r="F7" s="20" t="s">
        <v>300</v>
      </c>
    </row>
    <row r="8" spans="1:6">
      <c r="A8" s="15">
        <v>5</v>
      </c>
      <c r="B8" s="20" t="s">
        <v>305</v>
      </c>
      <c r="C8" s="21">
        <v>3045</v>
      </c>
      <c r="D8" s="21">
        <f t="shared" si="0"/>
        <v>3045</v>
      </c>
      <c r="E8" s="20" t="s">
        <v>293</v>
      </c>
      <c r="F8" s="20" t="s">
        <v>300</v>
      </c>
    </row>
    <row r="9" spans="1:6">
      <c r="A9" s="15">
        <v>6</v>
      </c>
      <c r="B9" s="20" t="s">
        <v>305</v>
      </c>
      <c r="C9" s="21">
        <v>2552.79</v>
      </c>
      <c r="D9" s="21">
        <f t="shared" si="0"/>
        <v>2552.79</v>
      </c>
      <c r="E9" s="20" t="s">
        <v>293</v>
      </c>
      <c r="F9" s="20" t="s">
        <v>300</v>
      </c>
    </row>
    <row r="10" spans="1:6">
      <c r="A10" s="15">
        <v>7</v>
      </c>
      <c r="B10" s="20" t="s">
        <v>305</v>
      </c>
      <c r="C10" s="21">
        <v>3045</v>
      </c>
      <c r="D10" s="21">
        <f t="shared" si="0"/>
        <v>3045</v>
      </c>
      <c r="E10" s="20" t="s">
        <v>293</v>
      </c>
      <c r="F10" s="20" t="s">
        <v>300</v>
      </c>
    </row>
    <row r="11" spans="1:6">
      <c r="A11" s="15">
        <v>8</v>
      </c>
      <c r="B11" s="20" t="s">
        <v>305</v>
      </c>
      <c r="C11" s="21">
        <v>3045</v>
      </c>
      <c r="D11" s="21">
        <f t="shared" si="0"/>
        <v>3045</v>
      </c>
      <c r="E11" s="20" t="s">
        <v>293</v>
      </c>
      <c r="F11" s="20" t="s">
        <v>300</v>
      </c>
    </row>
    <row r="12" spans="1:6">
      <c r="A12" s="15">
        <v>9</v>
      </c>
      <c r="B12" s="20" t="s">
        <v>305</v>
      </c>
      <c r="C12" s="21">
        <v>3045</v>
      </c>
      <c r="D12" s="21">
        <f t="shared" si="0"/>
        <v>3045</v>
      </c>
      <c r="E12" s="20" t="s">
        <v>293</v>
      </c>
      <c r="F12" s="20" t="s">
        <v>300</v>
      </c>
    </row>
    <row r="13" spans="1:6">
      <c r="A13" s="15">
        <v>10</v>
      </c>
      <c r="B13" s="20" t="s">
        <v>305</v>
      </c>
      <c r="C13" s="21">
        <v>3045</v>
      </c>
      <c r="D13" s="21">
        <f t="shared" si="0"/>
        <v>3045</v>
      </c>
      <c r="E13" s="20" t="s">
        <v>293</v>
      </c>
      <c r="F13" s="20" t="s">
        <v>300</v>
      </c>
    </row>
    <row r="14" spans="1:6">
      <c r="A14" s="15">
        <v>11</v>
      </c>
      <c r="B14" s="20" t="s">
        <v>305</v>
      </c>
      <c r="C14" s="21">
        <v>2552.79</v>
      </c>
      <c r="D14" s="21">
        <f t="shared" si="0"/>
        <v>2552.79</v>
      </c>
      <c r="E14" s="20" t="s">
        <v>293</v>
      </c>
      <c r="F14" s="20" t="s">
        <v>300</v>
      </c>
    </row>
    <row r="15" spans="1:6">
      <c r="A15" s="15">
        <v>12</v>
      </c>
      <c r="B15" s="20" t="s">
        <v>305</v>
      </c>
      <c r="C15" s="21">
        <v>3045</v>
      </c>
      <c r="D15" s="21">
        <f t="shared" si="0"/>
        <v>3045</v>
      </c>
      <c r="E15" s="20" t="s">
        <v>293</v>
      </c>
      <c r="F15" s="20" t="s">
        <v>300</v>
      </c>
    </row>
    <row r="16" spans="1:6">
      <c r="A16" s="15">
        <v>13</v>
      </c>
      <c r="B16" s="20" t="s">
        <v>305</v>
      </c>
      <c r="C16" s="21"/>
      <c r="D16" s="21"/>
      <c r="E16" s="20" t="s">
        <v>293</v>
      </c>
      <c r="F16" s="20" t="s">
        <v>300</v>
      </c>
    </row>
    <row r="17" spans="1:6">
      <c r="A17" s="15">
        <v>14</v>
      </c>
      <c r="B17" s="20" t="s">
        <v>305</v>
      </c>
      <c r="C17" s="21">
        <v>3045</v>
      </c>
      <c r="D17" s="21">
        <f t="shared" si="0"/>
        <v>3045</v>
      </c>
      <c r="E17" s="20" t="s">
        <v>293</v>
      </c>
      <c r="F17" s="20" t="s">
        <v>300</v>
      </c>
    </row>
    <row r="18" spans="1:6">
      <c r="A18" s="15">
        <v>15</v>
      </c>
      <c r="B18" s="20" t="s">
        <v>305</v>
      </c>
      <c r="C18" s="21">
        <v>3045</v>
      </c>
      <c r="D18" s="21">
        <f t="shared" si="0"/>
        <v>3045</v>
      </c>
      <c r="E18" s="20" t="s">
        <v>293</v>
      </c>
      <c r="F18" s="20" t="s">
        <v>300</v>
      </c>
    </row>
    <row r="19" spans="1:6">
      <c r="A19" s="15">
        <v>16</v>
      </c>
      <c r="B19" s="20" t="s">
        <v>305</v>
      </c>
      <c r="C19" s="21">
        <v>3045</v>
      </c>
      <c r="D19" s="21">
        <f t="shared" si="0"/>
        <v>3045</v>
      </c>
      <c r="E19" s="20" t="s">
        <v>293</v>
      </c>
      <c r="F19" s="20" t="s">
        <v>300</v>
      </c>
    </row>
    <row r="20" spans="1:6">
      <c r="A20" s="15">
        <v>17</v>
      </c>
      <c r="B20" s="20" t="s">
        <v>305</v>
      </c>
      <c r="C20" s="21">
        <v>3045</v>
      </c>
      <c r="D20" s="21">
        <f t="shared" si="0"/>
        <v>3045</v>
      </c>
      <c r="E20" s="20" t="s">
        <v>293</v>
      </c>
      <c r="F20" s="20" t="s">
        <v>300</v>
      </c>
    </row>
    <row r="21" spans="1:6">
      <c r="A21" s="15">
        <v>18</v>
      </c>
      <c r="B21" s="20" t="s">
        <v>305</v>
      </c>
      <c r="C21" s="21">
        <v>3045</v>
      </c>
      <c r="D21" s="21">
        <f t="shared" si="0"/>
        <v>3045</v>
      </c>
      <c r="E21" s="20" t="s">
        <v>293</v>
      </c>
      <c r="F21" s="20" t="s">
        <v>300</v>
      </c>
    </row>
    <row r="22" spans="1:6">
      <c r="A22" s="15">
        <v>19</v>
      </c>
      <c r="B22" s="20" t="s">
        <v>305</v>
      </c>
      <c r="C22" s="21">
        <v>3045</v>
      </c>
      <c r="D22" s="21">
        <f t="shared" si="0"/>
        <v>3045</v>
      </c>
      <c r="E22" s="20" t="s">
        <v>293</v>
      </c>
      <c r="F22" s="20" t="s">
        <v>300</v>
      </c>
    </row>
    <row r="23" spans="1:6">
      <c r="A23" s="15">
        <v>20</v>
      </c>
      <c r="B23" s="20" t="s">
        <v>305</v>
      </c>
      <c r="C23" s="21">
        <v>3045</v>
      </c>
      <c r="D23" s="21">
        <f t="shared" si="0"/>
        <v>3045</v>
      </c>
      <c r="E23" s="20" t="s">
        <v>293</v>
      </c>
      <c r="F23" s="20" t="s">
        <v>300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3"/>
  <sheetViews>
    <sheetView topLeftCell="A13" workbookViewId="0">
      <selection activeCell="B18" sqref="B18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 s="10">
        <v>1</v>
      </c>
      <c r="B4" t="s">
        <v>306</v>
      </c>
      <c r="C4" s="22">
        <v>4553.92</v>
      </c>
      <c r="D4" s="22">
        <v>4553.92</v>
      </c>
      <c r="E4" s="20" t="s">
        <v>293</v>
      </c>
      <c r="F4" s="20" t="s">
        <v>300</v>
      </c>
    </row>
    <row r="5" spans="1:6">
      <c r="A5" s="3">
        <v>2</v>
      </c>
      <c r="B5" t="s">
        <v>306</v>
      </c>
      <c r="C5" s="22">
        <v>6428</v>
      </c>
      <c r="D5" s="22">
        <v>6428</v>
      </c>
      <c r="E5" s="20" t="s">
        <v>293</v>
      </c>
      <c r="F5" s="20" t="s">
        <v>300</v>
      </c>
    </row>
    <row r="6" spans="1:6">
      <c r="A6" s="3">
        <v>3</v>
      </c>
      <c r="B6" t="s">
        <v>306</v>
      </c>
      <c r="C6" s="22">
        <v>428.88</v>
      </c>
      <c r="D6" s="22">
        <v>428.88</v>
      </c>
      <c r="E6" s="20" t="s">
        <v>293</v>
      </c>
      <c r="F6" s="20" t="s">
        <v>300</v>
      </c>
    </row>
    <row r="7" spans="1:6">
      <c r="A7" s="10">
        <v>4</v>
      </c>
      <c r="B7" t="s">
        <v>306</v>
      </c>
      <c r="C7" s="22">
        <v>109.9</v>
      </c>
      <c r="D7" s="22">
        <v>109.9</v>
      </c>
      <c r="E7" s="20" t="s">
        <v>293</v>
      </c>
      <c r="F7" s="20" t="s">
        <v>300</v>
      </c>
    </row>
    <row r="8" spans="1:6">
      <c r="A8" s="3">
        <v>5</v>
      </c>
      <c r="B8" t="s">
        <v>306</v>
      </c>
      <c r="C8" s="22">
        <v>1191.97</v>
      </c>
      <c r="D8" s="22">
        <v>1191.97</v>
      </c>
      <c r="E8" s="20" t="s">
        <v>293</v>
      </c>
      <c r="F8" s="20" t="s">
        <v>300</v>
      </c>
    </row>
    <row r="9" spans="1:6">
      <c r="A9" s="3">
        <v>6</v>
      </c>
      <c r="B9" t="s">
        <v>306</v>
      </c>
      <c r="C9" s="22">
        <v>3915.8</v>
      </c>
      <c r="D9" s="22">
        <v>3915.8</v>
      </c>
      <c r="E9" s="20" t="s">
        <v>293</v>
      </c>
      <c r="F9" s="20" t="s">
        <v>300</v>
      </c>
    </row>
    <row r="10" spans="1:6">
      <c r="A10" s="10">
        <v>7</v>
      </c>
      <c r="B10" t="s">
        <v>306</v>
      </c>
      <c r="C10" s="22">
        <v>3606.6</v>
      </c>
      <c r="D10" s="22">
        <v>3606.6</v>
      </c>
      <c r="E10" s="20" t="s">
        <v>293</v>
      </c>
      <c r="F10" s="20" t="s">
        <v>300</v>
      </c>
    </row>
    <row r="11" spans="1:6">
      <c r="A11" s="3">
        <v>8</v>
      </c>
      <c r="B11" t="s">
        <v>306</v>
      </c>
      <c r="C11" s="22">
        <v>3915.8</v>
      </c>
      <c r="D11" s="22">
        <v>3915.8</v>
      </c>
      <c r="E11" s="20" t="s">
        <v>293</v>
      </c>
      <c r="F11" s="20" t="s">
        <v>300</v>
      </c>
    </row>
    <row r="12" spans="1:6">
      <c r="A12" s="3">
        <v>9</v>
      </c>
      <c r="B12" t="s">
        <v>306</v>
      </c>
      <c r="C12" s="22">
        <v>4806.84</v>
      </c>
      <c r="D12" s="22">
        <v>4806.84</v>
      </c>
      <c r="E12" s="20" t="s">
        <v>293</v>
      </c>
      <c r="F12" s="20" t="s">
        <v>300</v>
      </c>
    </row>
    <row r="13" spans="1:6">
      <c r="A13" s="10">
        <v>10</v>
      </c>
      <c r="B13" t="s">
        <v>306</v>
      </c>
      <c r="C13" s="22">
        <v>115.32</v>
      </c>
      <c r="D13" s="22">
        <v>115.32</v>
      </c>
      <c r="E13" s="20" t="s">
        <v>293</v>
      </c>
      <c r="F13" s="20" t="s">
        <v>300</v>
      </c>
    </row>
    <row r="14" spans="1:6">
      <c r="A14" s="3">
        <v>11</v>
      </c>
      <c r="B14" t="s">
        <v>306</v>
      </c>
      <c r="C14" s="22">
        <v>6033.67</v>
      </c>
      <c r="D14" s="22">
        <v>6033.67</v>
      </c>
      <c r="E14" s="20" t="s">
        <v>293</v>
      </c>
      <c r="F14" s="20" t="s">
        <v>300</v>
      </c>
    </row>
    <row r="15" spans="1:6">
      <c r="A15" s="3">
        <v>12</v>
      </c>
      <c r="B15" t="s">
        <v>306</v>
      </c>
      <c r="C15" s="22">
        <v>3278.6</v>
      </c>
      <c r="D15" s="22">
        <v>3278.6</v>
      </c>
      <c r="E15" s="20" t="s">
        <v>293</v>
      </c>
      <c r="F15" s="20" t="s">
        <v>300</v>
      </c>
    </row>
    <row r="16" spans="1:6">
      <c r="A16" s="10">
        <v>13</v>
      </c>
      <c r="B16" t="s">
        <v>306</v>
      </c>
      <c r="C16" s="22">
        <v>2353.6</v>
      </c>
      <c r="D16" s="22">
        <v>2353.6</v>
      </c>
      <c r="E16" s="20" t="s">
        <v>293</v>
      </c>
      <c r="F16" s="20" t="s">
        <v>300</v>
      </c>
    </row>
    <row r="17" spans="1:6">
      <c r="A17" s="3">
        <v>14</v>
      </c>
      <c r="B17" t="s">
        <v>306</v>
      </c>
      <c r="C17" s="22">
        <v>4517.8</v>
      </c>
      <c r="D17" s="22">
        <v>4517.8</v>
      </c>
      <c r="E17" s="20" t="s">
        <v>293</v>
      </c>
      <c r="F17" s="20" t="s">
        <v>300</v>
      </c>
    </row>
    <row r="18" spans="1:6">
      <c r="A18" s="3">
        <v>15</v>
      </c>
      <c r="B18" t="s">
        <v>306</v>
      </c>
      <c r="C18" s="22">
        <v>8917</v>
      </c>
      <c r="D18" s="22">
        <v>8917</v>
      </c>
      <c r="E18" s="20" t="s">
        <v>293</v>
      </c>
      <c r="F18" s="20" t="s">
        <v>300</v>
      </c>
    </row>
    <row r="19" spans="1:6">
      <c r="A19" s="10">
        <v>16</v>
      </c>
      <c r="B19" t="s">
        <v>306</v>
      </c>
      <c r="C19" s="22">
        <v>4649.2</v>
      </c>
      <c r="D19" s="22">
        <v>4649.2</v>
      </c>
      <c r="E19" s="20" t="s">
        <v>293</v>
      </c>
      <c r="F19" s="20" t="s">
        <v>300</v>
      </c>
    </row>
    <row r="20" spans="1:6">
      <c r="A20" s="3">
        <v>17</v>
      </c>
      <c r="B20" t="s">
        <v>306</v>
      </c>
      <c r="C20" s="22">
        <v>2854.4</v>
      </c>
      <c r="D20" s="22">
        <v>2854.4</v>
      </c>
      <c r="E20" s="20" t="s">
        <v>293</v>
      </c>
      <c r="F20" s="20" t="s">
        <v>300</v>
      </c>
    </row>
    <row r="21" spans="1:6">
      <c r="A21" s="3">
        <v>18</v>
      </c>
      <c r="B21" t="s">
        <v>306</v>
      </c>
      <c r="C21" s="22">
        <v>2806.2</v>
      </c>
      <c r="D21" s="22">
        <v>2806.2</v>
      </c>
      <c r="E21" s="20" t="s">
        <v>293</v>
      </c>
      <c r="F21" s="20" t="s">
        <v>300</v>
      </c>
    </row>
    <row r="22" spans="1:6">
      <c r="A22" s="10">
        <v>19</v>
      </c>
      <c r="B22" t="s">
        <v>306</v>
      </c>
      <c r="C22" s="22">
        <v>2622.67</v>
      </c>
      <c r="D22" s="22">
        <v>2622.67</v>
      </c>
      <c r="E22" s="20" t="s">
        <v>293</v>
      </c>
      <c r="F22" s="20" t="s">
        <v>300</v>
      </c>
    </row>
    <row r="23" spans="1:6">
      <c r="A23" s="10">
        <v>20</v>
      </c>
      <c r="B23" t="s">
        <v>306</v>
      </c>
      <c r="C23" s="22">
        <v>4147.4364912280698</v>
      </c>
      <c r="D23" s="22">
        <v>4147.4364912280698</v>
      </c>
      <c r="E23" s="20" t="s">
        <v>293</v>
      </c>
      <c r="F23" s="20" t="s">
        <v>300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3"/>
  <sheetViews>
    <sheetView topLeftCell="A3" workbookViewId="0">
      <selection activeCell="B14" sqref="B14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1</v>
      </c>
      <c r="B4" t="s">
        <v>311</v>
      </c>
      <c r="C4" s="12">
        <v>0</v>
      </c>
      <c r="D4" s="12">
        <v>0</v>
      </c>
      <c r="E4" s="8" t="s">
        <v>307</v>
      </c>
      <c r="F4" s="12" t="s">
        <v>300</v>
      </c>
    </row>
    <row r="5" spans="1:6">
      <c r="A5">
        <v>2</v>
      </c>
      <c r="B5" t="s">
        <v>311</v>
      </c>
      <c r="C5" s="12">
        <v>0</v>
      </c>
      <c r="D5" s="12">
        <v>0</v>
      </c>
      <c r="E5" s="8" t="s">
        <v>307</v>
      </c>
      <c r="F5" s="12" t="s">
        <v>300</v>
      </c>
    </row>
    <row r="6" spans="1:6">
      <c r="A6">
        <v>3</v>
      </c>
      <c r="B6" t="s">
        <v>311</v>
      </c>
      <c r="C6" s="12">
        <v>0</v>
      </c>
      <c r="D6" s="12">
        <v>0</v>
      </c>
      <c r="E6" s="8" t="s">
        <v>307</v>
      </c>
      <c r="F6" s="12" t="s">
        <v>300</v>
      </c>
    </row>
    <row r="7" spans="1:6">
      <c r="A7">
        <v>4</v>
      </c>
      <c r="B7" t="s">
        <v>311</v>
      </c>
      <c r="C7" s="12">
        <v>0</v>
      </c>
      <c r="D7" s="12">
        <v>0</v>
      </c>
      <c r="E7" s="8" t="s">
        <v>307</v>
      </c>
      <c r="F7" s="12" t="s">
        <v>300</v>
      </c>
    </row>
    <row r="8" spans="1:6">
      <c r="A8">
        <v>5</v>
      </c>
      <c r="B8" t="s">
        <v>311</v>
      </c>
      <c r="C8" s="12">
        <v>0</v>
      </c>
      <c r="D8" s="12">
        <v>0</v>
      </c>
      <c r="E8" s="8" t="s">
        <v>307</v>
      </c>
      <c r="F8" s="12" t="s">
        <v>300</v>
      </c>
    </row>
    <row r="9" spans="1:6">
      <c r="A9">
        <v>6</v>
      </c>
      <c r="B9" t="s">
        <v>311</v>
      </c>
      <c r="C9" s="12">
        <v>0</v>
      </c>
      <c r="D9" s="12">
        <v>0</v>
      </c>
      <c r="E9" s="8" t="s">
        <v>307</v>
      </c>
      <c r="F9" s="12" t="s">
        <v>300</v>
      </c>
    </row>
    <row r="10" spans="1:6">
      <c r="A10">
        <v>7</v>
      </c>
      <c r="B10" t="s">
        <v>311</v>
      </c>
      <c r="C10" s="12">
        <v>0</v>
      </c>
      <c r="D10" s="12">
        <v>0</v>
      </c>
      <c r="E10" s="8" t="s">
        <v>307</v>
      </c>
      <c r="F10" s="12" t="s">
        <v>300</v>
      </c>
    </row>
    <row r="11" spans="1:6">
      <c r="A11">
        <v>8</v>
      </c>
      <c r="B11" t="s">
        <v>311</v>
      </c>
      <c r="C11" s="12">
        <v>0</v>
      </c>
      <c r="D11" s="12">
        <v>0</v>
      </c>
      <c r="E11" s="8" t="s">
        <v>307</v>
      </c>
      <c r="F11" s="12" t="s">
        <v>300</v>
      </c>
    </row>
    <row r="12" spans="1:6">
      <c r="A12">
        <v>9</v>
      </c>
      <c r="B12" t="s">
        <v>311</v>
      </c>
      <c r="C12" s="12">
        <v>0</v>
      </c>
      <c r="D12" s="12">
        <v>0</v>
      </c>
      <c r="E12" s="8" t="s">
        <v>307</v>
      </c>
      <c r="F12" s="12" t="s">
        <v>300</v>
      </c>
    </row>
    <row r="13" spans="1:6">
      <c r="A13">
        <v>10</v>
      </c>
      <c r="B13" t="s">
        <v>311</v>
      </c>
      <c r="C13" s="12">
        <v>0</v>
      </c>
      <c r="D13" s="12">
        <v>0</v>
      </c>
      <c r="E13" s="8" t="s">
        <v>307</v>
      </c>
      <c r="F13" s="12" t="s">
        <v>300</v>
      </c>
    </row>
    <row r="14" spans="1:6">
      <c r="A14">
        <v>11</v>
      </c>
      <c r="B14" t="s">
        <v>311</v>
      </c>
      <c r="C14" s="12">
        <v>0</v>
      </c>
      <c r="D14" s="12">
        <v>0</v>
      </c>
      <c r="E14" s="8" t="s">
        <v>307</v>
      </c>
      <c r="F14" s="12" t="s">
        <v>300</v>
      </c>
    </row>
    <row r="15" spans="1:6">
      <c r="A15">
        <v>12</v>
      </c>
      <c r="B15" t="s">
        <v>311</v>
      </c>
      <c r="C15" s="12">
        <v>0</v>
      </c>
      <c r="D15" s="12">
        <v>0</v>
      </c>
      <c r="E15" s="8" t="s">
        <v>307</v>
      </c>
      <c r="F15" s="12" t="s">
        <v>300</v>
      </c>
    </row>
    <row r="16" spans="1:6">
      <c r="A16">
        <v>13</v>
      </c>
      <c r="B16" t="s">
        <v>311</v>
      </c>
      <c r="C16" s="12">
        <v>0</v>
      </c>
      <c r="D16" s="12">
        <v>0</v>
      </c>
      <c r="E16" s="8" t="s">
        <v>307</v>
      </c>
      <c r="F16" s="12" t="s">
        <v>300</v>
      </c>
    </row>
    <row r="17" spans="1:6">
      <c r="A17">
        <v>14</v>
      </c>
      <c r="B17" t="s">
        <v>311</v>
      </c>
      <c r="C17" s="12">
        <v>0</v>
      </c>
      <c r="D17" s="12">
        <v>0</v>
      </c>
      <c r="E17" s="8" t="s">
        <v>307</v>
      </c>
      <c r="F17" s="12" t="s">
        <v>300</v>
      </c>
    </row>
    <row r="18" spans="1:6">
      <c r="A18">
        <v>15</v>
      </c>
      <c r="B18" t="s">
        <v>311</v>
      </c>
      <c r="C18" s="12">
        <v>0</v>
      </c>
      <c r="D18" s="12">
        <v>0</v>
      </c>
      <c r="E18" s="8" t="s">
        <v>307</v>
      </c>
      <c r="F18" s="12" t="s">
        <v>300</v>
      </c>
    </row>
    <row r="19" spans="1:6">
      <c r="A19">
        <v>16</v>
      </c>
      <c r="B19" t="s">
        <v>311</v>
      </c>
      <c r="C19" s="12">
        <v>0</v>
      </c>
      <c r="D19" s="12">
        <v>0</v>
      </c>
      <c r="E19" s="8" t="s">
        <v>307</v>
      </c>
      <c r="F19" s="12" t="s">
        <v>300</v>
      </c>
    </row>
    <row r="20" spans="1:6">
      <c r="A20">
        <v>17</v>
      </c>
      <c r="B20" t="s">
        <v>311</v>
      </c>
      <c r="C20" s="12">
        <v>0</v>
      </c>
      <c r="D20" s="12">
        <v>0</v>
      </c>
      <c r="E20" s="8" t="s">
        <v>307</v>
      </c>
      <c r="F20" s="12" t="s">
        <v>300</v>
      </c>
    </row>
    <row r="21" spans="1:6">
      <c r="A21">
        <v>18</v>
      </c>
      <c r="B21" t="s">
        <v>311</v>
      </c>
      <c r="C21" s="12">
        <v>0</v>
      </c>
      <c r="D21" s="12">
        <v>0</v>
      </c>
      <c r="E21" s="8" t="s">
        <v>307</v>
      </c>
      <c r="F21" s="12" t="s">
        <v>300</v>
      </c>
    </row>
    <row r="22" spans="1:6">
      <c r="A22">
        <v>19</v>
      </c>
      <c r="B22" t="s">
        <v>311</v>
      </c>
      <c r="C22" s="12">
        <v>0</v>
      </c>
      <c r="D22" s="12">
        <v>0</v>
      </c>
      <c r="E22" s="8" t="s">
        <v>307</v>
      </c>
      <c r="F22" s="12" t="s">
        <v>300</v>
      </c>
    </row>
    <row r="23" spans="1:6">
      <c r="A23">
        <v>20</v>
      </c>
      <c r="B23" t="s">
        <v>311</v>
      </c>
      <c r="C23" s="12">
        <v>0</v>
      </c>
      <c r="D23" s="12">
        <v>0</v>
      </c>
      <c r="E23" s="8" t="s">
        <v>307</v>
      </c>
      <c r="F23" s="12" t="s">
        <v>300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3"/>
  <sheetViews>
    <sheetView topLeftCell="A3" workbookViewId="0">
      <selection activeCell="B13" sqref="B13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1</v>
      </c>
      <c r="B4" t="s">
        <v>308</v>
      </c>
      <c r="C4">
        <v>0</v>
      </c>
      <c r="D4">
        <v>0</v>
      </c>
      <c r="E4" t="s">
        <v>293</v>
      </c>
      <c r="F4" t="s">
        <v>300</v>
      </c>
    </row>
    <row r="5" spans="1:6">
      <c r="A5">
        <v>2</v>
      </c>
      <c r="B5" t="s">
        <v>308</v>
      </c>
      <c r="C5">
        <v>0</v>
      </c>
      <c r="D5">
        <v>0</v>
      </c>
      <c r="E5" t="s">
        <v>293</v>
      </c>
      <c r="F5" t="s">
        <v>300</v>
      </c>
    </row>
    <row r="6" spans="1:6">
      <c r="A6">
        <v>3</v>
      </c>
      <c r="B6" t="s">
        <v>308</v>
      </c>
      <c r="C6">
        <v>0</v>
      </c>
      <c r="D6">
        <v>0</v>
      </c>
      <c r="E6" t="s">
        <v>293</v>
      </c>
      <c r="F6" t="s">
        <v>300</v>
      </c>
    </row>
    <row r="7" spans="1:6">
      <c r="A7">
        <v>4</v>
      </c>
      <c r="B7" t="s">
        <v>308</v>
      </c>
      <c r="C7">
        <v>0</v>
      </c>
      <c r="D7">
        <v>0</v>
      </c>
      <c r="E7" t="s">
        <v>293</v>
      </c>
      <c r="F7" t="s">
        <v>300</v>
      </c>
    </row>
    <row r="8" spans="1:6">
      <c r="A8">
        <v>5</v>
      </c>
      <c r="B8" t="s">
        <v>308</v>
      </c>
      <c r="C8">
        <v>0</v>
      </c>
      <c r="D8">
        <v>0</v>
      </c>
      <c r="E8" t="s">
        <v>293</v>
      </c>
      <c r="F8" t="s">
        <v>300</v>
      </c>
    </row>
    <row r="9" spans="1:6">
      <c r="A9">
        <v>6</v>
      </c>
      <c r="B9" t="s">
        <v>308</v>
      </c>
      <c r="C9">
        <v>0</v>
      </c>
      <c r="D9">
        <v>0</v>
      </c>
      <c r="E9" t="s">
        <v>293</v>
      </c>
      <c r="F9" t="s">
        <v>300</v>
      </c>
    </row>
    <row r="10" spans="1:6">
      <c r="A10">
        <v>7</v>
      </c>
      <c r="B10" t="s">
        <v>308</v>
      </c>
      <c r="C10">
        <v>0</v>
      </c>
      <c r="D10">
        <v>0</v>
      </c>
      <c r="E10" t="s">
        <v>293</v>
      </c>
      <c r="F10" t="s">
        <v>300</v>
      </c>
    </row>
    <row r="11" spans="1:6">
      <c r="A11">
        <v>8</v>
      </c>
      <c r="B11" t="s">
        <v>308</v>
      </c>
      <c r="C11">
        <v>0</v>
      </c>
      <c r="D11">
        <v>0</v>
      </c>
      <c r="E11" t="s">
        <v>293</v>
      </c>
      <c r="F11" t="s">
        <v>300</v>
      </c>
    </row>
    <row r="12" spans="1:6">
      <c r="A12">
        <v>9</v>
      </c>
      <c r="B12" t="s">
        <v>308</v>
      </c>
      <c r="C12">
        <v>0</v>
      </c>
      <c r="D12">
        <v>0</v>
      </c>
      <c r="E12" t="s">
        <v>293</v>
      </c>
      <c r="F12" t="s">
        <v>300</v>
      </c>
    </row>
    <row r="13" spans="1:6">
      <c r="A13">
        <v>10</v>
      </c>
      <c r="B13" t="s">
        <v>308</v>
      </c>
      <c r="C13">
        <v>0</v>
      </c>
      <c r="D13">
        <v>0</v>
      </c>
      <c r="E13" t="s">
        <v>293</v>
      </c>
      <c r="F13" t="s">
        <v>300</v>
      </c>
    </row>
    <row r="14" spans="1:6">
      <c r="A14">
        <v>11</v>
      </c>
      <c r="B14" t="s">
        <v>308</v>
      </c>
      <c r="C14">
        <v>0</v>
      </c>
      <c r="D14">
        <v>0</v>
      </c>
      <c r="E14" t="s">
        <v>293</v>
      </c>
      <c r="F14" t="s">
        <v>300</v>
      </c>
    </row>
    <row r="15" spans="1:6">
      <c r="A15">
        <v>12</v>
      </c>
      <c r="B15" t="s">
        <v>308</v>
      </c>
      <c r="C15">
        <v>0</v>
      </c>
      <c r="D15">
        <v>0</v>
      </c>
      <c r="E15" t="s">
        <v>293</v>
      </c>
      <c r="F15" t="s">
        <v>300</v>
      </c>
    </row>
    <row r="16" spans="1:6">
      <c r="A16">
        <v>13</v>
      </c>
      <c r="B16" t="s">
        <v>308</v>
      </c>
      <c r="C16">
        <v>0</v>
      </c>
      <c r="D16">
        <v>0</v>
      </c>
      <c r="E16" t="s">
        <v>293</v>
      </c>
      <c r="F16" t="s">
        <v>300</v>
      </c>
    </row>
    <row r="17" spans="1:6">
      <c r="A17">
        <v>14</v>
      </c>
      <c r="B17" t="s">
        <v>308</v>
      </c>
      <c r="C17">
        <v>0</v>
      </c>
      <c r="D17">
        <v>0</v>
      </c>
      <c r="E17" t="s">
        <v>293</v>
      </c>
      <c r="F17" t="s">
        <v>300</v>
      </c>
    </row>
    <row r="18" spans="1:6">
      <c r="A18">
        <v>15</v>
      </c>
      <c r="B18" t="s">
        <v>308</v>
      </c>
      <c r="C18">
        <v>0</v>
      </c>
      <c r="D18">
        <v>0</v>
      </c>
      <c r="E18" t="s">
        <v>293</v>
      </c>
      <c r="F18" t="s">
        <v>300</v>
      </c>
    </row>
    <row r="19" spans="1:6">
      <c r="A19">
        <v>16</v>
      </c>
      <c r="B19" t="s">
        <v>308</v>
      </c>
      <c r="C19">
        <v>0</v>
      </c>
      <c r="D19">
        <v>0</v>
      </c>
      <c r="E19" t="s">
        <v>293</v>
      </c>
      <c r="F19" t="s">
        <v>300</v>
      </c>
    </row>
    <row r="20" spans="1:6">
      <c r="A20">
        <v>17</v>
      </c>
      <c r="B20" t="s">
        <v>308</v>
      </c>
      <c r="C20">
        <v>0</v>
      </c>
      <c r="D20">
        <v>0</v>
      </c>
      <c r="E20" t="s">
        <v>293</v>
      </c>
      <c r="F20" t="s">
        <v>300</v>
      </c>
    </row>
    <row r="21" spans="1:6">
      <c r="A21">
        <v>18</v>
      </c>
      <c r="B21" t="s">
        <v>308</v>
      </c>
      <c r="C21">
        <v>0</v>
      </c>
      <c r="D21">
        <v>0</v>
      </c>
      <c r="E21" t="s">
        <v>293</v>
      </c>
      <c r="F21" t="s">
        <v>300</v>
      </c>
    </row>
    <row r="22" spans="1:6">
      <c r="A22">
        <v>19</v>
      </c>
      <c r="B22" t="s">
        <v>308</v>
      </c>
      <c r="C22">
        <v>0</v>
      </c>
      <c r="D22">
        <v>0</v>
      </c>
      <c r="E22" t="s">
        <v>293</v>
      </c>
      <c r="F22" t="s">
        <v>300</v>
      </c>
    </row>
    <row r="23" spans="1:6">
      <c r="A23">
        <v>20</v>
      </c>
      <c r="B23" t="s">
        <v>308</v>
      </c>
      <c r="C23">
        <v>0</v>
      </c>
      <c r="D23">
        <v>0</v>
      </c>
      <c r="E23" t="s">
        <v>293</v>
      </c>
      <c r="F23" t="s">
        <v>300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3"/>
  <sheetViews>
    <sheetView topLeftCell="A4" workbookViewId="0">
      <selection activeCell="B26" sqref="B26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30">
      <c r="A3" s="1" t="s">
        <v>98</v>
      </c>
      <c r="B3" s="1" t="s">
        <v>210</v>
      </c>
      <c r="C3" s="1" t="s">
        <v>211</v>
      </c>
    </row>
    <row r="4" spans="1:3">
      <c r="A4">
        <v>1</v>
      </c>
      <c r="B4" t="s">
        <v>309</v>
      </c>
      <c r="C4" s="12" t="s">
        <v>300</v>
      </c>
    </row>
    <row r="5" spans="1:3">
      <c r="A5">
        <v>2</v>
      </c>
      <c r="B5" t="s">
        <v>309</v>
      </c>
      <c r="C5" s="12" t="s">
        <v>300</v>
      </c>
    </row>
    <row r="6" spans="1:3">
      <c r="A6">
        <v>3</v>
      </c>
      <c r="B6" t="s">
        <v>309</v>
      </c>
      <c r="C6" s="12" t="s">
        <v>300</v>
      </c>
    </row>
    <row r="7" spans="1:3">
      <c r="A7">
        <v>4</v>
      </c>
      <c r="B7" t="s">
        <v>309</v>
      </c>
      <c r="C7" s="12" t="s">
        <v>300</v>
      </c>
    </row>
    <row r="8" spans="1:3">
      <c r="A8">
        <v>5</v>
      </c>
      <c r="B8" t="s">
        <v>309</v>
      </c>
      <c r="C8" s="12" t="s">
        <v>300</v>
      </c>
    </row>
    <row r="9" spans="1:3">
      <c r="A9">
        <v>6</v>
      </c>
      <c r="B9" t="s">
        <v>309</v>
      </c>
      <c r="C9" s="12" t="s">
        <v>300</v>
      </c>
    </row>
    <row r="10" spans="1:3">
      <c r="A10">
        <v>7</v>
      </c>
      <c r="B10" t="s">
        <v>309</v>
      </c>
      <c r="C10" s="12" t="s">
        <v>300</v>
      </c>
    </row>
    <row r="11" spans="1:3">
      <c r="A11">
        <v>8</v>
      </c>
      <c r="B11" t="s">
        <v>309</v>
      </c>
      <c r="C11" s="12" t="s">
        <v>300</v>
      </c>
    </row>
    <row r="12" spans="1:3">
      <c r="A12">
        <v>9</v>
      </c>
      <c r="B12" t="s">
        <v>309</v>
      </c>
      <c r="C12" s="12" t="s">
        <v>300</v>
      </c>
    </row>
    <row r="13" spans="1:3">
      <c r="A13">
        <v>10</v>
      </c>
      <c r="B13" t="s">
        <v>309</v>
      </c>
      <c r="C13" s="12" t="s">
        <v>300</v>
      </c>
    </row>
    <row r="14" spans="1:3">
      <c r="A14">
        <v>11</v>
      </c>
      <c r="B14" t="s">
        <v>309</v>
      </c>
      <c r="C14" s="12" t="s">
        <v>300</v>
      </c>
    </row>
    <row r="15" spans="1:3">
      <c r="A15">
        <v>12</v>
      </c>
      <c r="B15" t="s">
        <v>309</v>
      </c>
      <c r="C15" s="12" t="s">
        <v>300</v>
      </c>
    </row>
    <row r="16" spans="1:3">
      <c r="A16">
        <v>13</v>
      </c>
      <c r="B16" t="s">
        <v>309</v>
      </c>
      <c r="C16" s="12" t="s">
        <v>300</v>
      </c>
    </row>
    <row r="17" spans="1:3">
      <c r="A17">
        <v>14</v>
      </c>
      <c r="B17" t="s">
        <v>309</v>
      </c>
      <c r="C17" s="12" t="s">
        <v>300</v>
      </c>
    </row>
    <row r="18" spans="1:3">
      <c r="A18">
        <v>15</v>
      </c>
      <c r="B18" t="s">
        <v>309</v>
      </c>
      <c r="C18" s="12" t="s">
        <v>300</v>
      </c>
    </row>
    <row r="19" spans="1:3">
      <c r="A19">
        <v>16</v>
      </c>
      <c r="B19" t="s">
        <v>309</v>
      </c>
      <c r="C19" s="12" t="s">
        <v>300</v>
      </c>
    </row>
    <row r="20" spans="1:3">
      <c r="A20">
        <v>17</v>
      </c>
      <c r="B20" t="s">
        <v>309</v>
      </c>
      <c r="C20" s="12" t="s">
        <v>300</v>
      </c>
    </row>
    <row r="21" spans="1:3">
      <c r="A21">
        <v>18</v>
      </c>
      <c r="B21" t="s">
        <v>309</v>
      </c>
      <c r="C21" s="12" t="s">
        <v>300</v>
      </c>
    </row>
    <row r="22" spans="1:3">
      <c r="A22">
        <v>19</v>
      </c>
      <c r="B22" t="s">
        <v>309</v>
      </c>
      <c r="C22" s="12" t="s">
        <v>300</v>
      </c>
    </row>
    <row r="23" spans="1:3">
      <c r="A23">
        <v>20</v>
      </c>
      <c r="B23" t="s">
        <v>309</v>
      </c>
      <c r="C23" s="12" t="s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3"/>
  <sheetViews>
    <sheetView topLeftCell="A3" workbookViewId="0">
      <selection activeCell="A4" sqref="A4:A23"/>
    </sheetView>
  </sheetViews>
  <sheetFormatPr baseColWidth="10" defaultColWidth="34.42578125" defaultRowHeight="15"/>
  <cols>
    <col min="1" max="1" width="3.140625" bestFit="1" customWidth="1"/>
    <col min="2" max="2" width="53.71093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14.25" customHeight="1">
      <c r="A4" s="12">
        <v>1</v>
      </c>
      <c r="B4" t="s">
        <v>295</v>
      </c>
      <c r="C4" s="8">
        <v>0</v>
      </c>
      <c r="D4" s="8">
        <v>0</v>
      </c>
      <c r="E4" t="s">
        <v>297</v>
      </c>
      <c r="F4" t="s">
        <v>298</v>
      </c>
    </row>
    <row r="5" spans="1:6" ht="14.25" customHeight="1">
      <c r="A5" s="18">
        <v>2</v>
      </c>
      <c r="B5" t="s">
        <v>295</v>
      </c>
      <c r="C5" s="8">
        <v>0</v>
      </c>
      <c r="D5" s="8">
        <v>0</v>
      </c>
      <c r="E5" t="s">
        <v>297</v>
      </c>
      <c r="F5" t="s">
        <v>298</v>
      </c>
    </row>
    <row r="6" spans="1:6">
      <c r="A6" s="12">
        <v>3</v>
      </c>
      <c r="B6" t="s">
        <v>295</v>
      </c>
      <c r="C6" s="8">
        <v>0</v>
      </c>
      <c r="D6" s="8">
        <v>0</v>
      </c>
      <c r="E6" t="s">
        <v>297</v>
      </c>
      <c r="F6" t="s">
        <v>298</v>
      </c>
    </row>
    <row r="7" spans="1:6">
      <c r="A7" s="12">
        <v>4</v>
      </c>
      <c r="B7" t="s">
        <v>295</v>
      </c>
      <c r="C7" s="8">
        <v>0</v>
      </c>
      <c r="D7" s="8">
        <v>0</v>
      </c>
      <c r="E7" t="s">
        <v>297</v>
      </c>
      <c r="F7" t="s">
        <v>298</v>
      </c>
    </row>
    <row r="8" spans="1:6">
      <c r="A8" s="18">
        <v>5</v>
      </c>
      <c r="B8" t="s">
        <v>295</v>
      </c>
      <c r="C8" s="8">
        <v>0</v>
      </c>
      <c r="D8" s="8">
        <v>0</v>
      </c>
      <c r="E8" t="s">
        <v>297</v>
      </c>
      <c r="F8" t="s">
        <v>298</v>
      </c>
    </row>
    <row r="9" spans="1:6">
      <c r="A9" s="12">
        <v>6</v>
      </c>
      <c r="B9" t="s">
        <v>295</v>
      </c>
      <c r="C9" s="8">
        <v>0</v>
      </c>
      <c r="D9" s="8">
        <v>0</v>
      </c>
      <c r="E9" t="s">
        <v>297</v>
      </c>
      <c r="F9" t="s">
        <v>298</v>
      </c>
    </row>
    <row r="10" spans="1:6">
      <c r="A10" s="12">
        <v>7</v>
      </c>
      <c r="B10" t="s">
        <v>295</v>
      </c>
      <c r="C10" s="8">
        <v>0</v>
      </c>
      <c r="D10" s="8">
        <v>0</v>
      </c>
      <c r="E10" t="s">
        <v>297</v>
      </c>
      <c r="F10" t="s">
        <v>298</v>
      </c>
    </row>
    <row r="11" spans="1:6">
      <c r="A11" s="18">
        <v>8</v>
      </c>
      <c r="B11" t="s">
        <v>295</v>
      </c>
      <c r="C11" s="8">
        <v>0</v>
      </c>
      <c r="D11" s="8">
        <v>0</v>
      </c>
      <c r="E11" t="s">
        <v>297</v>
      </c>
      <c r="F11" t="s">
        <v>298</v>
      </c>
    </row>
    <row r="12" spans="1:6">
      <c r="A12" s="12">
        <v>9</v>
      </c>
      <c r="B12" t="s">
        <v>295</v>
      </c>
      <c r="C12" s="8">
        <v>0</v>
      </c>
      <c r="D12" s="8">
        <v>0</v>
      </c>
      <c r="E12" t="s">
        <v>297</v>
      </c>
      <c r="F12" t="s">
        <v>298</v>
      </c>
    </row>
    <row r="13" spans="1:6">
      <c r="A13" s="12">
        <v>10</v>
      </c>
      <c r="B13" t="s">
        <v>295</v>
      </c>
      <c r="C13" s="8">
        <v>0</v>
      </c>
      <c r="D13" s="8">
        <v>0</v>
      </c>
      <c r="E13" t="s">
        <v>297</v>
      </c>
      <c r="F13" t="s">
        <v>298</v>
      </c>
    </row>
    <row r="14" spans="1:6">
      <c r="A14" s="18">
        <v>11</v>
      </c>
      <c r="B14" t="s">
        <v>295</v>
      </c>
      <c r="C14" s="8">
        <v>0</v>
      </c>
      <c r="D14" s="8">
        <v>0</v>
      </c>
      <c r="E14" t="s">
        <v>297</v>
      </c>
      <c r="F14" t="s">
        <v>298</v>
      </c>
    </row>
    <row r="15" spans="1:6">
      <c r="A15" s="12">
        <v>12</v>
      </c>
      <c r="B15" t="s">
        <v>295</v>
      </c>
      <c r="C15" s="8">
        <v>0</v>
      </c>
      <c r="D15" s="8">
        <v>0</v>
      </c>
      <c r="E15" t="s">
        <v>297</v>
      </c>
      <c r="F15" t="s">
        <v>298</v>
      </c>
    </row>
    <row r="16" spans="1:6">
      <c r="A16" s="12">
        <v>13</v>
      </c>
      <c r="B16" t="s">
        <v>295</v>
      </c>
      <c r="C16" s="8">
        <v>0</v>
      </c>
      <c r="D16" s="8">
        <v>0</v>
      </c>
      <c r="E16" t="s">
        <v>297</v>
      </c>
      <c r="F16" t="s">
        <v>298</v>
      </c>
    </row>
    <row r="17" spans="1:6">
      <c r="A17" s="18">
        <v>14</v>
      </c>
      <c r="B17" t="s">
        <v>295</v>
      </c>
      <c r="C17" s="8">
        <v>0</v>
      </c>
      <c r="D17" s="8">
        <v>0</v>
      </c>
      <c r="E17" t="s">
        <v>297</v>
      </c>
      <c r="F17" t="s">
        <v>298</v>
      </c>
    </row>
    <row r="18" spans="1:6">
      <c r="A18" s="12">
        <v>15</v>
      </c>
      <c r="B18" t="s">
        <v>295</v>
      </c>
      <c r="C18" s="8">
        <v>0</v>
      </c>
      <c r="D18" s="8">
        <v>0</v>
      </c>
      <c r="E18" t="s">
        <v>297</v>
      </c>
      <c r="F18" t="s">
        <v>298</v>
      </c>
    </row>
    <row r="19" spans="1:6">
      <c r="A19" s="12">
        <v>16</v>
      </c>
      <c r="B19" t="s">
        <v>295</v>
      </c>
      <c r="C19" s="8">
        <v>0</v>
      </c>
      <c r="D19" s="8">
        <v>0</v>
      </c>
      <c r="E19" t="s">
        <v>297</v>
      </c>
      <c r="F19" t="s">
        <v>298</v>
      </c>
    </row>
    <row r="20" spans="1:6">
      <c r="A20" s="18">
        <v>17</v>
      </c>
      <c r="B20" t="s">
        <v>295</v>
      </c>
      <c r="C20" s="8">
        <v>0</v>
      </c>
      <c r="D20" s="8">
        <v>0</v>
      </c>
      <c r="E20" t="s">
        <v>297</v>
      </c>
      <c r="F20" t="s">
        <v>298</v>
      </c>
    </row>
    <row r="21" spans="1:6">
      <c r="A21" s="12">
        <v>18</v>
      </c>
      <c r="B21" t="s">
        <v>295</v>
      </c>
      <c r="C21" s="8">
        <v>0</v>
      </c>
      <c r="D21" s="8">
        <v>0</v>
      </c>
      <c r="E21" t="s">
        <v>297</v>
      </c>
      <c r="F21" t="s">
        <v>298</v>
      </c>
    </row>
    <row r="22" spans="1:6">
      <c r="A22" s="12">
        <v>19</v>
      </c>
      <c r="B22" t="s">
        <v>295</v>
      </c>
      <c r="C22" s="8">
        <v>0</v>
      </c>
      <c r="D22" s="8">
        <v>0</v>
      </c>
      <c r="E22" t="s">
        <v>297</v>
      </c>
      <c r="F22" t="s">
        <v>298</v>
      </c>
    </row>
    <row r="23" spans="1:6">
      <c r="A23" s="12">
        <v>20</v>
      </c>
      <c r="B23" t="s">
        <v>295</v>
      </c>
      <c r="C23" s="8">
        <v>0</v>
      </c>
      <c r="D23" s="8">
        <v>0</v>
      </c>
      <c r="E23" t="s">
        <v>297</v>
      </c>
      <c r="F23" t="s">
        <v>298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3"/>
  <sheetViews>
    <sheetView topLeftCell="A3" workbookViewId="0">
      <selection activeCell="B23" sqref="B23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1</v>
      </c>
      <c r="B4" s="8" t="s">
        <v>292</v>
      </c>
      <c r="C4" s="14">
        <f>25558.32/2</f>
        <v>12779.16</v>
      </c>
      <c r="D4" s="16">
        <f>7765.65</f>
        <v>7765.65</v>
      </c>
      <c r="E4" s="8" t="s">
        <v>293</v>
      </c>
      <c r="F4" s="12" t="s">
        <v>294</v>
      </c>
    </row>
    <row r="5" spans="1:6">
      <c r="A5">
        <v>2</v>
      </c>
      <c r="B5" s="8" t="s">
        <v>292</v>
      </c>
      <c r="C5" s="14">
        <f>8227.97</f>
        <v>8227.9699999999993</v>
      </c>
      <c r="D5" s="16">
        <f>6826.91</f>
        <v>6826.91</v>
      </c>
      <c r="E5" s="8" t="s">
        <v>293</v>
      </c>
      <c r="F5" s="12" t="s">
        <v>294</v>
      </c>
    </row>
    <row r="6" spans="1:6">
      <c r="A6">
        <v>3</v>
      </c>
      <c r="B6" s="8" t="s">
        <v>292</v>
      </c>
      <c r="C6" s="14">
        <f>8447.76</f>
        <v>8447.76</v>
      </c>
      <c r="D6" s="16">
        <f>6674.32</f>
        <v>6674.32</v>
      </c>
      <c r="E6" s="8" t="s">
        <v>293</v>
      </c>
      <c r="F6" s="12" t="s">
        <v>294</v>
      </c>
    </row>
    <row r="7" spans="1:6">
      <c r="A7">
        <v>4</v>
      </c>
      <c r="B7" s="8" t="s">
        <v>292</v>
      </c>
      <c r="C7" s="14">
        <f>7345.41</f>
        <v>7345.41</v>
      </c>
      <c r="D7" s="16">
        <f>5972.43</f>
        <v>5972.43</v>
      </c>
      <c r="E7" s="8" t="s">
        <v>293</v>
      </c>
      <c r="F7" s="12" t="s">
        <v>294</v>
      </c>
    </row>
    <row r="8" spans="1:6">
      <c r="A8">
        <v>5</v>
      </c>
      <c r="B8" s="8" t="s">
        <v>292</v>
      </c>
      <c r="C8" s="14">
        <f>4904.36</f>
        <v>4904.3599999999997</v>
      </c>
      <c r="D8" s="16">
        <f>4584.36</f>
        <v>4584.3599999999997</v>
      </c>
      <c r="E8" s="8" t="s">
        <v>293</v>
      </c>
      <c r="F8" s="12" t="s">
        <v>294</v>
      </c>
    </row>
    <row r="9" spans="1:6">
      <c r="A9">
        <v>6</v>
      </c>
      <c r="B9" s="8" t="s">
        <v>292</v>
      </c>
      <c r="C9" s="14">
        <f>6996.21</f>
        <v>6996.21</v>
      </c>
      <c r="D9" s="16">
        <f>4853.06*2</f>
        <v>9706.1200000000008</v>
      </c>
      <c r="E9" s="8" t="s">
        <v>293</v>
      </c>
      <c r="F9" s="12" t="s">
        <v>294</v>
      </c>
    </row>
    <row r="10" spans="1:6">
      <c r="A10">
        <v>7</v>
      </c>
      <c r="B10" s="8" t="s">
        <v>292</v>
      </c>
      <c r="C10" s="14">
        <f>6389.41</f>
        <v>6389.41</v>
      </c>
      <c r="D10" s="16">
        <f>5344.23</f>
        <v>5344.23</v>
      </c>
      <c r="E10" s="8" t="s">
        <v>293</v>
      </c>
      <c r="F10" s="12" t="s">
        <v>294</v>
      </c>
    </row>
    <row r="11" spans="1:6">
      <c r="A11">
        <v>8</v>
      </c>
      <c r="B11" s="8" t="s">
        <v>292</v>
      </c>
      <c r="C11" s="14">
        <f>7358.41</f>
        <v>7358.41</v>
      </c>
      <c r="D11" s="16">
        <f>6147.94</f>
        <v>6147.94</v>
      </c>
      <c r="E11" s="8" t="s">
        <v>293</v>
      </c>
      <c r="F11" s="12" t="s">
        <v>294</v>
      </c>
    </row>
    <row r="12" spans="1:6">
      <c r="A12">
        <v>9</v>
      </c>
      <c r="B12" s="8" t="s">
        <v>292</v>
      </c>
      <c r="C12" s="14">
        <f>5783.16</f>
        <v>5783.16</v>
      </c>
      <c r="D12" s="16">
        <f>4886.45</f>
        <v>4886.45</v>
      </c>
      <c r="E12" s="8" t="s">
        <v>293</v>
      </c>
      <c r="F12" s="12" t="s">
        <v>294</v>
      </c>
    </row>
    <row r="13" spans="1:6">
      <c r="A13">
        <v>10</v>
      </c>
      <c r="B13" s="8" t="s">
        <v>292</v>
      </c>
      <c r="C13" s="14">
        <f>7253.81</f>
        <v>7253.81</v>
      </c>
      <c r="D13" s="16">
        <f>5911.78</f>
        <v>5911.78</v>
      </c>
      <c r="E13" s="8" t="s">
        <v>293</v>
      </c>
      <c r="F13" s="12" t="s">
        <v>294</v>
      </c>
    </row>
    <row r="14" spans="1:6">
      <c r="A14">
        <v>11</v>
      </c>
      <c r="B14" s="8" t="s">
        <v>292</v>
      </c>
      <c r="C14" s="14">
        <f>4253.51</f>
        <v>4253.51</v>
      </c>
      <c r="D14" s="16">
        <f>4029.52</f>
        <v>4029.52</v>
      </c>
      <c r="E14" s="8" t="s">
        <v>293</v>
      </c>
      <c r="F14" s="12" t="s">
        <v>294</v>
      </c>
    </row>
    <row r="15" spans="1:6">
      <c r="A15">
        <v>12</v>
      </c>
      <c r="B15" s="8" t="s">
        <v>292</v>
      </c>
      <c r="C15" s="14">
        <f>8312.21</f>
        <v>8312.2099999999991</v>
      </c>
      <c r="D15" s="16">
        <f>5033.28</f>
        <v>5033.28</v>
      </c>
      <c r="E15" s="8" t="s">
        <v>293</v>
      </c>
      <c r="F15" s="12" t="s">
        <v>294</v>
      </c>
    </row>
    <row r="16" spans="1:6">
      <c r="A16">
        <v>13</v>
      </c>
      <c r="B16" s="8" t="s">
        <v>292</v>
      </c>
      <c r="C16" s="14">
        <f>6030.41</f>
        <v>6030.41</v>
      </c>
      <c r="D16" s="16">
        <f>5033.28</f>
        <v>5033.28</v>
      </c>
      <c r="E16" s="8" t="s">
        <v>293</v>
      </c>
      <c r="F16" s="12" t="s">
        <v>294</v>
      </c>
    </row>
    <row r="17" spans="1:6">
      <c r="A17">
        <v>14</v>
      </c>
      <c r="B17" s="8" t="s">
        <v>292</v>
      </c>
      <c r="C17" s="14">
        <f>5906.61</f>
        <v>5906.61</v>
      </c>
      <c r="D17" s="16">
        <f>5022.86</f>
        <v>5022.8599999999997</v>
      </c>
      <c r="E17" s="8" t="s">
        <v>293</v>
      </c>
      <c r="F17" s="12" t="s">
        <v>294</v>
      </c>
    </row>
    <row r="18" spans="1:6">
      <c r="A18">
        <v>15</v>
      </c>
      <c r="B18" s="8" t="s">
        <v>292</v>
      </c>
      <c r="C18" s="14">
        <f>5156.16</f>
        <v>5156.16</v>
      </c>
      <c r="D18" s="16">
        <f>4482.85</f>
        <v>4482.8500000000004</v>
      </c>
      <c r="E18" s="8" t="s">
        <v>293</v>
      </c>
      <c r="F18" s="12" t="s">
        <v>294</v>
      </c>
    </row>
    <row r="19" spans="1:6">
      <c r="A19">
        <v>16</v>
      </c>
      <c r="B19" s="8" t="s">
        <v>292</v>
      </c>
      <c r="C19" s="14">
        <f>6891.66</f>
        <v>6891.66</v>
      </c>
      <c r="D19" s="16">
        <f>5780.26</f>
        <v>5780.26</v>
      </c>
      <c r="E19" s="8" t="s">
        <v>293</v>
      </c>
      <c r="F19" s="12" t="s">
        <v>294</v>
      </c>
    </row>
    <row r="20" spans="1:6">
      <c r="A20">
        <v>17</v>
      </c>
      <c r="B20" s="8" t="s">
        <v>292</v>
      </c>
      <c r="C20" s="14">
        <f>6996.21</f>
        <v>6996.21</v>
      </c>
      <c r="D20" s="16">
        <f>4080.55</f>
        <v>4080.55</v>
      </c>
      <c r="E20" s="8" t="s">
        <v>293</v>
      </c>
      <c r="F20" s="12" t="s">
        <v>294</v>
      </c>
    </row>
    <row r="21" spans="1:6">
      <c r="A21">
        <v>18</v>
      </c>
      <c r="B21" s="8" t="s">
        <v>292</v>
      </c>
      <c r="C21" s="14">
        <f>4291.76</f>
        <v>4291.76</v>
      </c>
      <c r="D21" s="16">
        <f>2852.29</f>
        <v>2852.29</v>
      </c>
      <c r="E21" s="8" t="s">
        <v>293</v>
      </c>
      <c r="F21" s="12" t="s">
        <v>294</v>
      </c>
    </row>
    <row r="22" spans="1:6">
      <c r="A22">
        <v>19</v>
      </c>
      <c r="B22" s="8" t="s">
        <v>292</v>
      </c>
      <c r="C22" s="14">
        <f>5453.51</f>
        <v>5453.51</v>
      </c>
      <c r="D22" s="16">
        <f>4698.73</f>
        <v>4698.7299999999996</v>
      </c>
      <c r="E22" s="8" t="s">
        <v>293</v>
      </c>
      <c r="F22" s="12" t="s">
        <v>294</v>
      </c>
    </row>
    <row r="23" spans="1:6">
      <c r="A23">
        <v>20</v>
      </c>
      <c r="B23" s="8" t="s">
        <v>292</v>
      </c>
      <c r="C23" s="14">
        <f>4388.81</f>
        <v>4388.8100000000004</v>
      </c>
      <c r="D23" s="17">
        <f>3785.87</f>
        <v>3785.87</v>
      </c>
      <c r="E23" s="8" t="s">
        <v>293</v>
      </c>
      <c r="F23" s="12" t="s">
        <v>294</v>
      </c>
    </row>
  </sheetData>
  <dataValidations count="1">
    <dataValidation type="list" allowBlank="1" showErrorMessage="1" sqref="C4:C23">
      <formula1>Hidden_312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3"/>
  <sheetViews>
    <sheetView topLeftCell="A14" workbookViewId="0">
      <selection activeCell="B22" sqref="B22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30">
      <c r="A3" s="1" t="s">
        <v>98</v>
      </c>
      <c r="B3" s="1" t="s">
        <v>106</v>
      </c>
      <c r="C3" s="1" t="s">
        <v>107</v>
      </c>
    </row>
    <row r="4" spans="1:3">
      <c r="A4">
        <v>1</v>
      </c>
      <c r="B4" t="s">
        <v>295</v>
      </c>
      <c r="C4" s="12" t="s">
        <v>296</v>
      </c>
    </row>
    <row r="5" spans="1:3">
      <c r="A5">
        <v>2</v>
      </c>
      <c r="B5" t="s">
        <v>295</v>
      </c>
      <c r="C5" s="12" t="s">
        <v>296</v>
      </c>
    </row>
    <row r="6" spans="1:3">
      <c r="A6">
        <v>3</v>
      </c>
      <c r="B6" t="s">
        <v>295</v>
      </c>
      <c r="C6" s="12" t="s">
        <v>296</v>
      </c>
    </row>
    <row r="7" spans="1:3">
      <c r="A7">
        <v>4</v>
      </c>
      <c r="B7" t="s">
        <v>295</v>
      </c>
      <c r="C7" s="12" t="s">
        <v>296</v>
      </c>
    </row>
    <row r="8" spans="1:3">
      <c r="A8">
        <v>5</v>
      </c>
      <c r="B8" t="s">
        <v>295</v>
      </c>
      <c r="C8" s="12" t="s">
        <v>296</v>
      </c>
    </row>
    <row r="9" spans="1:3">
      <c r="A9">
        <v>6</v>
      </c>
      <c r="B9" t="s">
        <v>295</v>
      </c>
      <c r="C9" s="12" t="s">
        <v>296</v>
      </c>
    </row>
    <row r="10" spans="1:3">
      <c r="A10">
        <v>7</v>
      </c>
      <c r="B10" t="s">
        <v>295</v>
      </c>
      <c r="C10" s="12" t="s">
        <v>296</v>
      </c>
    </row>
    <row r="11" spans="1:3">
      <c r="A11">
        <v>8</v>
      </c>
      <c r="B11" t="s">
        <v>295</v>
      </c>
      <c r="C11" s="12" t="s">
        <v>296</v>
      </c>
    </row>
    <row r="12" spans="1:3">
      <c r="A12">
        <v>9</v>
      </c>
      <c r="B12" t="s">
        <v>295</v>
      </c>
      <c r="C12" s="12" t="s">
        <v>296</v>
      </c>
    </row>
    <row r="13" spans="1:3">
      <c r="A13">
        <v>10</v>
      </c>
      <c r="B13" t="s">
        <v>295</v>
      </c>
      <c r="C13" s="12" t="s">
        <v>296</v>
      </c>
    </row>
    <row r="14" spans="1:3">
      <c r="A14">
        <v>11</v>
      </c>
      <c r="B14" t="s">
        <v>295</v>
      </c>
      <c r="C14" s="12" t="s">
        <v>296</v>
      </c>
    </row>
    <row r="15" spans="1:3">
      <c r="A15">
        <v>12</v>
      </c>
      <c r="B15" t="s">
        <v>295</v>
      </c>
      <c r="C15" s="12" t="s">
        <v>296</v>
      </c>
    </row>
    <row r="16" spans="1:3">
      <c r="A16">
        <v>13</v>
      </c>
      <c r="B16" t="s">
        <v>295</v>
      </c>
      <c r="C16" s="12" t="s">
        <v>296</v>
      </c>
    </row>
    <row r="17" spans="1:3">
      <c r="A17">
        <v>14</v>
      </c>
      <c r="B17" t="s">
        <v>295</v>
      </c>
      <c r="C17" s="12" t="s">
        <v>296</v>
      </c>
    </row>
    <row r="18" spans="1:3">
      <c r="A18">
        <v>15</v>
      </c>
      <c r="B18" t="s">
        <v>295</v>
      </c>
      <c r="C18" s="12" t="s">
        <v>296</v>
      </c>
    </row>
    <row r="19" spans="1:3">
      <c r="A19">
        <v>16</v>
      </c>
      <c r="B19" t="s">
        <v>295</v>
      </c>
      <c r="C19" s="12" t="s">
        <v>296</v>
      </c>
    </row>
    <row r="20" spans="1:3">
      <c r="A20">
        <v>17</v>
      </c>
      <c r="B20" t="s">
        <v>295</v>
      </c>
      <c r="C20" s="12" t="s">
        <v>296</v>
      </c>
    </row>
    <row r="21" spans="1:3">
      <c r="A21">
        <v>18</v>
      </c>
      <c r="B21" t="s">
        <v>295</v>
      </c>
      <c r="C21" s="12" t="s">
        <v>296</v>
      </c>
    </row>
    <row r="22" spans="1:3">
      <c r="A22">
        <v>19</v>
      </c>
      <c r="B22" t="s">
        <v>295</v>
      </c>
      <c r="C22" s="12" t="s">
        <v>296</v>
      </c>
    </row>
    <row r="23" spans="1:3">
      <c r="A23">
        <v>20</v>
      </c>
      <c r="B23" t="s">
        <v>295</v>
      </c>
      <c r="C23" s="12" t="s">
        <v>296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3"/>
  <sheetViews>
    <sheetView topLeftCell="A11" workbookViewId="0">
      <selection activeCell="B21" sqref="B21"/>
    </sheetView>
  </sheetViews>
  <sheetFormatPr baseColWidth="10" defaultColWidth="9.140625" defaultRowHeight="15"/>
  <cols>
    <col min="1" max="1" width="3.42578125" bestFit="1" customWidth="1"/>
    <col min="2" max="2" width="53.710937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1</v>
      </c>
      <c r="B4" t="s">
        <v>310</v>
      </c>
      <c r="C4" s="12">
        <v>0</v>
      </c>
      <c r="D4" s="12">
        <v>0</v>
      </c>
      <c r="E4" t="s">
        <v>293</v>
      </c>
      <c r="F4" t="s">
        <v>300</v>
      </c>
    </row>
    <row r="5" spans="1:6">
      <c r="A5">
        <v>2</v>
      </c>
      <c r="B5" t="s">
        <v>310</v>
      </c>
      <c r="C5" s="12">
        <v>0</v>
      </c>
      <c r="D5" s="12">
        <v>0</v>
      </c>
      <c r="E5" t="s">
        <v>293</v>
      </c>
      <c r="F5" t="s">
        <v>300</v>
      </c>
    </row>
    <row r="6" spans="1:6">
      <c r="A6">
        <v>3</v>
      </c>
      <c r="B6" t="s">
        <v>310</v>
      </c>
      <c r="C6" s="12">
        <v>0</v>
      </c>
      <c r="D6" s="12">
        <v>0</v>
      </c>
      <c r="E6" t="s">
        <v>293</v>
      </c>
      <c r="F6" t="s">
        <v>300</v>
      </c>
    </row>
    <row r="7" spans="1:6">
      <c r="A7">
        <v>4</v>
      </c>
      <c r="B7" t="s">
        <v>310</v>
      </c>
      <c r="C7" s="12">
        <v>0</v>
      </c>
      <c r="D7" s="12">
        <v>0</v>
      </c>
      <c r="E7" t="s">
        <v>293</v>
      </c>
      <c r="F7" t="s">
        <v>300</v>
      </c>
    </row>
    <row r="8" spans="1:6">
      <c r="A8">
        <v>5</v>
      </c>
      <c r="B8" t="s">
        <v>310</v>
      </c>
      <c r="C8" s="12">
        <v>0</v>
      </c>
      <c r="D8" s="12">
        <v>0</v>
      </c>
      <c r="E8" t="s">
        <v>293</v>
      </c>
      <c r="F8" t="s">
        <v>300</v>
      </c>
    </row>
    <row r="9" spans="1:6">
      <c r="A9">
        <v>6</v>
      </c>
      <c r="B9" t="s">
        <v>310</v>
      </c>
      <c r="C9" s="12">
        <v>0</v>
      </c>
      <c r="D9" s="12">
        <v>0</v>
      </c>
      <c r="E9" t="s">
        <v>293</v>
      </c>
      <c r="F9" t="s">
        <v>300</v>
      </c>
    </row>
    <row r="10" spans="1:6">
      <c r="A10">
        <v>7</v>
      </c>
      <c r="B10" t="s">
        <v>310</v>
      </c>
      <c r="C10" s="12">
        <v>0</v>
      </c>
      <c r="D10" s="12">
        <v>0</v>
      </c>
      <c r="E10" t="s">
        <v>293</v>
      </c>
      <c r="F10" t="s">
        <v>300</v>
      </c>
    </row>
    <row r="11" spans="1:6">
      <c r="A11">
        <v>8</v>
      </c>
      <c r="B11" t="s">
        <v>310</v>
      </c>
      <c r="C11" s="12">
        <v>0</v>
      </c>
      <c r="D11" s="12">
        <v>0</v>
      </c>
      <c r="E11" t="s">
        <v>293</v>
      </c>
      <c r="F11" t="s">
        <v>300</v>
      </c>
    </row>
    <row r="12" spans="1:6">
      <c r="A12">
        <v>9</v>
      </c>
      <c r="B12" t="s">
        <v>310</v>
      </c>
      <c r="C12" s="12">
        <v>0</v>
      </c>
      <c r="D12" s="12">
        <v>0</v>
      </c>
      <c r="E12" t="s">
        <v>293</v>
      </c>
      <c r="F12" t="s">
        <v>300</v>
      </c>
    </row>
    <row r="13" spans="1:6">
      <c r="A13">
        <v>10</v>
      </c>
      <c r="B13" t="s">
        <v>310</v>
      </c>
      <c r="C13" s="12">
        <v>0</v>
      </c>
      <c r="D13" s="12">
        <v>0</v>
      </c>
      <c r="E13" t="s">
        <v>293</v>
      </c>
      <c r="F13" t="s">
        <v>300</v>
      </c>
    </row>
    <row r="14" spans="1:6">
      <c r="A14">
        <v>11</v>
      </c>
      <c r="B14" t="s">
        <v>310</v>
      </c>
      <c r="C14" s="12">
        <v>0</v>
      </c>
      <c r="D14" s="12">
        <v>0</v>
      </c>
      <c r="E14" t="s">
        <v>293</v>
      </c>
      <c r="F14" t="s">
        <v>300</v>
      </c>
    </row>
    <row r="15" spans="1:6">
      <c r="A15">
        <v>12</v>
      </c>
      <c r="B15" t="s">
        <v>310</v>
      </c>
      <c r="C15" s="12">
        <v>0</v>
      </c>
      <c r="D15" s="12">
        <v>0</v>
      </c>
      <c r="E15" t="s">
        <v>293</v>
      </c>
      <c r="F15" t="s">
        <v>300</v>
      </c>
    </row>
    <row r="16" spans="1:6">
      <c r="A16">
        <v>13</v>
      </c>
      <c r="B16" t="s">
        <v>310</v>
      </c>
      <c r="C16" s="12">
        <v>0</v>
      </c>
      <c r="D16" s="12">
        <v>0</v>
      </c>
      <c r="E16" t="s">
        <v>293</v>
      </c>
      <c r="F16" t="s">
        <v>300</v>
      </c>
    </row>
    <row r="17" spans="1:6">
      <c r="A17">
        <v>14</v>
      </c>
      <c r="B17" t="s">
        <v>310</v>
      </c>
      <c r="C17" s="12">
        <v>0</v>
      </c>
      <c r="D17" s="12">
        <v>0</v>
      </c>
      <c r="E17" t="s">
        <v>293</v>
      </c>
      <c r="F17" t="s">
        <v>300</v>
      </c>
    </row>
    <row r="18" spans="1:6">
      <c r="A18">
        <v>15</v>
      </c>
      <c r="B18" t="s">
        <v>310</v>
      </c>
      <c r="C18" s="12">
        <v>0</v>
      </c>
      <c r="D18" s="12">
        <v>0</v>
      </c>
      <c r="E18" t="s">
        <v>293</v>
      </c>
      <c r="F18" t="s">
        <v>300</v>
      </c>
    </row>
    <row r="19" spans="1:6">
      <c r="A19">
        <v>16</v>
      </c>
      <c r="B19" t="s">
        <v>310</v>
      </c>
      <c r="C19" s="12">
        <v>0</v>
      </c>
      <c r="D19" s="12">
        <v>0</v>
      </c>
      <c r="E19" t="s">
        <v>293</v>
      </c>
      <c r="F19" t="s">
        <v>300</v>
      </c>
    </row>
    <row r="20" spans="1:6">
      <c r="A20">
        <v>17</v>
      </c>
      <c r="B20" t="s">
        <v>310</v>
      </c>
      <c r="C20" s="12">
        <v>0</v>
      </c>
      <c r="D20" s="12">
        <v>0</v>
      </c>
      <c r="E20" t="s">
        <v>293</v>
      </c>
      <c r="F20" t="s">
        <v>300</v>
      </c>
    </row>
    <row r="21" spans="1:6">
      <c r="A21">
        <v>18</v>
      </c>
      <c r="B21" t="s">
        <v>310</v>
      </c>
      <c r="C21" s="12">
        <v>0</v>
      </c>
      <c r="D21" s="12">
        <v>0</v>
      </c>
      <c r="E21" t="s">
        <v>293</v>
      </c>
      <c r="F21" t="s">
        <v>300</v>
      </c>
    </row>
    <row r="22" spans="1:6">
      <c r="A22">
        <v>19</v>
      </c>
      <c r="B22" t="s">
        <v>310</v>
      </c>
      <c r="C22" s="12">
        <v>0</v>
      </c>
      <c r="D22" s="12">
        <v>0</v>
      </c>
      <c r="E22" t="s">
        <v>293</v>
      </c>
      <c r="F22" t="s">
        <v>300</v>
      </c>
    </row>
    <row r="23" spans="1:6">
      <c r="A23">
        <v>20</v>
      </c>
      <c r="B23" t="s">
        <v>310</v>
      </c>
      <c r="C23" s="12">
        <v>0</v>
      </c>
      <c r="D23" s="12">
        <v>0</v>
      </c>
      <c r="E23" t="s">
        <v>293</v>
      </c>
      <c r="F23" t="s">
        <v>300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3"/>
  <sheetViews>
    <sheetView topLeftCell="A3" workbookViewId="0">
      <selection activeCell="B15" sqref="B15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1</v>
      </c>
      <c r="B4" t="s">
        <v>299</v>
      </c>
      <c r="C4" s="19">
        <v>0</v>
      </c>
      <c r="D4" s="19">
        <v>0</v>
      </c>
      <c r="E4" t="s">
        <v>293</v>
      </c>
      <c r="F4" s="12" t="s">
        <v>300</v>
      </c>
    </row>
    <row r="5" spans="1:6">
      <c r="A5">
        <v>2</v>
      </c>
      <c r="B5" t="s">
        <v>299</v>
      </c>
      <c r="C5" s="19">
        <v>0</v>
      </c>
      <c r="D5" s="19">
        <v>0</v>
      </c>
      <c r="E5" t="s">
        <v>293</v>
      </c>
      <c r="F5" s="12" t="s">
        <v>300</v>
      </c>
    </row>
    <row r="6" spans="1:6">
      <c r="A6">
        <v>3</v>
      </c>
      <c r="B6" t="s">
        <v>299</v>
      </c>
      <c r="C6" s="19">
        <v>0</v>
      </c>
      <c r="D6" s="19">
        <v>0</v>
      </c>
      <c r="E6" t="s">
        <v>293</v>
      </c>
      <c r="F6" s="12" t="s">
        <v>300</v>
      </c>
    </row>
    <row r="7" spans="1:6">
      <c r="A7">
        <v>4</v>
      </c>
      <c r="B7" t="s">
        <v>299</v>
      </c>
      <c r="C7" s="19">
        <v>0</v>
      </c>
      <c r="D7" s="19">
        <v>0</v>
      </c>
      <c r="E7" t="s">
        <v>293</v>
      </c>
      <c r="F7" s="12" t="s">
        <v>300</v>
      </c>
    </row>
    <row r="8" spans="1:6">
      <c r="A8">
        <v>5</v>
      </c>
      <c r="B8" t="s">
        <v>299</v>
      </c>
      <c r="C8" s="19">
        <v>0</v>
      </c>
      <c r="D8" s="19">
        <v>0</v>
      </c>
      <c r="E8" t="s">
        <v>293</v>
      </c>
      <c r="F8" s="12" t="s">
        <v>300</v>
      </c>
    </row>
    <row r="9" spans="1:6">
      <c r="A9">
        <v>6</v>
      </c>
      <c r="B9" t="s">
        <v>299</v>
      </c>
      <c r="C9" s="19">
        <v>0</v>
      </c>
      <c r="D9" s="19">
        <v>0</v>
      </c>
      <c r="E9" t="s">
        <v>293</v>
      </c>
      <c r="F9" s="12" t="s">
        <v>300</v>
      </c>
    </row>
    <row r="10" spans="1:6">
      <c r="A10">
        <v>7</v>
      </c>
      <c r="B10" t="s">
        <v>299</v>
      </c>
      <c r="C10" s="19">
        <v>0</v>
      </c>
      <c r="D10" s="19">
        <v>0</v>
      </c>
      <c r="E10" t="s">
        <v>293</v>
      </c>
      <c r="F10" s="12" t="s">
        <v>300</v>
      </c>
    </row>
    <row r="11" spans="1:6">
      <c r="A11">
        <v>8</v>
      </c>
      <c r="B11" t="s">
        <v>299</v>
      </c>
      <c r="C11" s="19">
        <v>0</v>
      </c>
      <c r="D11" s="19">
        <v>0</v>
      </c>
      <c r="E11" t="s">
        <v>293</v>
      </c>
      <c r="F11" s="12" t="s">
        <v>300</v>
      </c>
    </row>
    <row r="12" spans="1:6">
      <c r="A12">
        <v>9</v>
      </c>
      <c r="B12" t="s">
        <v>299</v>
      </c>
      <c r="C12" s="19">
        <v>0</v>
      </c>
      <c r="D12" s="19">
        <v>0</v>
      </c>
      <c r="E12" t="s">
        <v>293</v>
      </c>
      <c r="F12" s="12" t="s">
        <v>300</v>
      </c>
    </row>
    <row r="13" spans="1:6">
      <c r="A13">
        <v>10</v>
      </c>
      <c r="B13" t="s">
        <v>299</v>
      </c>
      <c r="C13" s="19">
        <v>0</v>
      </c>
      <c r="D13" s="19">
        <v>0</v>
      </c>
      <c r="E13" t="s">
        <v>293</v>
      </c>
      <c r="F13" s="12" t="s">
        <v>300</v>
      </c>
    </row>
    <row r="14" spans="1:6">
      <c r="A14">
        <v>11</v>
      </c>
      <c r="B14" t="s">
        <v>299</v>
      </c>
      <c r="C14" s="19">
        <v>0</v>
      </c>
      <c r="D14" s="19">
        <v>0</v>
      </c>
      <c r="E14" t="s">
        <v>293</v>
      </c>
      <c r="F14" s="12" t="s">
        <v>300</v>
      </c>
    </row>
    <row r="15" spans="1:6">
      <c r="A15">
        <v>12</v>
      </c>
      <c r="B15" t="s">
        <v>299</v>
      </c>
      <c r="C15" s="19">
        <v>0</v>
      </c>
      <c r="D15" s="19">
        <v>0</v>
      </c>
      <c r="E15" t="s">
        <v>293</v>
      </c>
      <c r="F15" s="12" t="s">
        <v>300</v>
      </c>
    </row>
    <row r="16" spans="1:6">
      <c r="A16">
        <v>13</v>
      </c>
      <c r="B16" t="s">
        <v>299</v>
      </c>
      <c r="C16" s="19">
        <v>0</v>
      </c>
      <c r="D16" s="19">
        <v>0</v>
      </c>
      <c r="E16" t="s">
        <v>293</v>
      </c>
      <c r="F16" s="12" t="s">
        <v>300</v>
      </c>
    </row>
    <row r="17" spans="1:6">
      <c r="A17">
        <v>14</v>
      </c>
      <c r="B17" t="s">
        <v>299</v>
      </c>
      <c r="C17" s="19">
        <v>0</v>
      </c>
      <c r="D17" s="19">
        <v>0</v>
      </c>
      <c r="E17" t="s">
        <v>293</v>
      </c>
      <c r="F17" s="12" t="s">
        <v>300</v>
      </c>
    </row>
    <row r="18" spans="1:6">
      <c r="A18">
        <v>15</v>
      </c>
      <c r="B18" t="s">
        <v>299</v>
      </c>
      <c r="C18" s="19">
        <v>0</v>
      </c>
      <c r="D18" s="19">
        <v>0</v>
      </c>
      <c r="E18" t="s">
        <v>293</v>
      </c>
      <c r="F18" s="12" t="s">
        <v>300</v>
      </c>
    </row>
    <row r="19" spans="1:6">
      <c r="A19">
        <v>16</v>
      </c>
      <c r="B19" t="s">
        <v>299</v>
      </c>
      <c r="C19" s="19">
        <v>0</v>
      </c>
      <c r="D19" s="19">
        <v>0</v>
      </c>
      <c r="E19" t="s">
        <v>293</v>
      </c>
      <c r="F19" s="12" t="s">
        <v>300</v>
      </c>
    </row>
    <row r="20" spans="1:6">
      <c r="A20">
        <v>17</v>
      </c>
      <c r="B20" t="s">
        <v>299</v>
      </c>
      <c r="C20" s="19">
        <v>0</v>
      </c>
      <c r="D20" s="19">
        <v>0</v>
      </c>
      <c r="E20" t="s">
        <v>293</v>
      </c>
      <c r="F20" s="12" t="s">
        <v>300</v>
      </c>
    </row>
    <row r="21" spans="1:6">
      <c r="A21">
        <v>18</v>
      </c>
      <c r="B21" t="s">
        <v>299</v>
      </c>
      <c r="C21" s="19">
        <v>0</v>
      </c>
      <c r="D21" s="19">
        <v>0</v>
      </c>
      <c r="E21" t="s">
        <v>293</v>
      </c>
      <c r="F21" s="12" t="s">
        <v>300</v>
      </c>
    </row>
    <row r="22" spans="1:6">
      <c r="A22">
        <v>19</v>
      </c>
      <c r="B22" t="s">
        <v>299</v>
      </c>
      <c r="C22" s="19">
        <v>0</v>
      </c>
      <c r="D22" s="19">
        <v>0</v>
      </c>
      <c r="E22" t="s">
        <v>293</v>
      </c>
      <c r="F22" s="12" t="s">
        <v>300</v>
      </c>
    </row>
    <row r="23" spans="1:6">
      <c r="A23">
        <v>20</v>
      </c>
      <c r="B23" t="s">
        <v>299</v>
      </c>
      <c r="C23" s="19">
        <v>0</v>
      </c>
      <c r="D23" s="19">
        <v>0</v>
      </c>
      <c r="E23" t="s">
        <v>293</v>
      </c>
      <c r="F23" s="12" t="s">
        <v>300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3"/>
  <sheetViews>
    <sheetView topLeftCell="A6" workbookViewId="0">
      <selection activeCell="C22" sqref="C22"/>
    </sheetView>
  </sheetViews>
  <sheetFormatPr baseColWidth="10" defaultColWidth="9.140625" defaultRowHeight="15"/>
  <cols>
    <col min="1" max="1" width="3.140625" bestFit="1" customWidth="1"/>
    <col min="2" max="2" width="36.85546875" bestFit="1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>
      <c r="A3" s="23" t="s">
        <v>98</v>
      </c>
      <c r="B3" s="23" t="s">
        <v>143</v>
      </c>
      <c r="C3" s="23" t="s">
        <v>144</v>
      </c>
      <c r="D3" s="23" t="s">
        <v>145</v>
      </c>
      <c r="E3" s="23" t="s">
        <v>146</v>
      </c>
      <c r="F3" s="23" t="s">
        <v>147</v>
      </c>
    </row>
    <row r="4" spans="1:6">
      <c r="A4">
        <v>1</v>
      </c>
      <c r="B4" s="24" t="s">
        <v>301</v>
      </c>
      <c r="C4" s="25">
        <v>0</v>
      </c>
      <c r="D4" s="25">
        <v>0</v>
      </c>
      <c r="E4" t="s">
        <v>293</v>
      </c>
      <c r="F4" t="s">
        <v>302</v>
      </c>
    </row>
    <row r="5" spans="1:6">
      <c r="A5">
        <v>2</v>
      </c>
      <c r="B5" s="24" t="s">
        <v>301</v>
      </c>
      <c r="C5" s="25">
        <v>0</v>
      </c>
      <c r="D5" s="25">
        <v>0</v>
      </c>
      <c r="E5" t="s">
        <v>293</v>
      </c>
      <c r="F5" t="s">
        <v>302</v>
      </c>
    </row>
    <row r="6" spans="1:6">
      <c r="A6">
        <v>3</v>
      </c>
      <c r="B6" s="24" t="s">
        <v>301</v>
      </c>
      <c r="C6" s="25">
        <v>0</v>
      </c>
      <c r="D6" s="25">
        <v>0</v>
      </c>
      <c r="E6" t="s">
        <v>293</v>
      </c>
      <c r="F6" t="s">
        <v>302</v>
      </c>
    </row>
    <row r="7" spans="1:6">
      <c r="A7">
        <v>4</v>
      </c>
      <c r="B7" s="24" t="s">
        <v>301</v>
      </c>
      <c r="C7" s="25">
        <v>0</v>
      </c>
      <c r="D7" s="25">
        <v>0</v>
      </c>
      <c r="E7" t="s">
        <v>293</v>
      </c>
      <c r="F7" t="s">
        <v>302</v>
      </c>
    </row>
    <row r="8" spans="1:6">
      <c r="A8">
        <v>5</v>
      </c>
      <c r="B8" s="24" t="s">
        <v>301</v>
      </c>
      <c r="C8" s="25">
        <v>0</v>
      </c>
      <c r="D8" s="25">
        <v>0</v>
      </c>
      <c r="E8" t="s">
        <v>293</v>
      </c>
      <c r="F8" t="s">
        <v>302</v>
      </c>
    </row>
    <row r="9" spans="1:6">
      <c r="A9">
        <v>6</v>
      </c>
      <c r="B9" s="24" t="s">
        <v>301</v>
      </c>
      <c r="C9" s="25">
        <v>0</v>
      </c>
      <c r="D9" s="25">
        <v>0</v>
      </c>
      <c r="E9" t="s">
        <v>293</v>
      </c>
      <c r="F9" t="s">
        <v>302</v>
      </c>
    </row>
    <row r="10" spans="1:6">
      <c r="A10">
        <v>7</v>
      </c>
      <c r="B10" s="24" t="s">
        <v>301</v>
      </c>
      <c r="C10" s="25">
        <v>0</v>
      </c>
      <c r="D10" s="25">
        <v>0</v>
      </c>
      <c r="E10" t="s">
        <v>293</v>
      </c>
      <c r="F10" t="s">
        <v>302</v>
      </c>
    </row>
    <row r="11" spans="1:6">
      <c r="A11">
        <v>8</v>
      </c>
      <c r="B11" s="24" t="s">
        <v>301</v>
      </c>
      <c r="C11" s="25">
        <v>0</v>
      </c>
      <c r="D11" s="25">
        <v>0</v>
      </c>
      <c r="E11" t="s">
        <v>293</v>
      </c>
      <c r="F11" t="s">
        <v>302</v>
      </c>
    </row>
    <row r="12" spans="1:6">
      <c r="A12">
        <v>9</v>
      </c>
      <c r="B12" s="24" t="s">
        <v>301</v>
      </c>
      <c r="C12" s="25">
        <v>0</v>
      </c>
      <c r="D12" s="25">
        <v>0</v>
      </c>
      <c r="E12" t="s">
        <v>293</v>
      </c>
      <c r="F12" t="s">
        <v>302</v>
      </c>
    </row>
    <row r="13" spans="1:6">
      <c r="A13">
        <v>10</v>
      </c>
      <c r="B13" s="24" t="s">
        <v>301</v>
      </c>
      <c r="C13" s="25">
        <v>0</v>
      </c>
      <c r="D13" s="25">
        <v>0</v>
      </c>
      <c r="E13" t="s">
        <v>293</v>
      </c>
      <c r="F13" t="s">
        <v>302</v>
      </c>
    </row>
    <row r="14" spans="1:6">
      <c r="A14">
        <v>11</v>
      </c>
      <c r="B14" s="24" t="s">
        <v>301</v>
      </c>
      <c r="C14" s="25">
        <v>0</v>
      </c>
      <c r="D14" s="25">
        <v>0</v>
      </c>
      <c r="E14" t="s">
        <v>293</v>
      </c>
      <c r="F14" t="s">
        <v>302</v>
      </c>
    </row>
    <row r="15" spans="1:6">
      <c r="A15">
        <v>12</v>
      </c>
      <c r="B15" s="24" t="s">
        <v>301</v>
      </c>
      <c r="C15" s="25">
        <v>0</v>
      </c>
      <c r="D15" s="25">
        <v>0</v>
      </c>
      <c r="E15" t="s">
        <v>293</v>
      </c>
      <c r="F15" t="s">
        <v>302</v>
      </c>
    </row>
    <row r="16" spans="1:6">
      <c r="A16">
        <v>13</v>
      </c>
      <c r="B16" s="24" t="s">
        <v>301</v>
      </c>
      <c r="C16" s="25">
        <v>0</v>
      </c>
      <c r="D16" s="25">
        <v>0</v>
      </c>
      <c r="E16" t="s">
        <v>293</v>
      </c>
      <c r="F16" t="s">
        <v>302</v>
      </c>
    </row>
    <row r="17" spans="1:6">
      <c r="A17">
        <v>14</v>
      </c>
      <c r="B17" s="24" t="s">
        <v>301</v>
      </c>
      <c r="C17" s="25">
        <v>0</v>
      </c>
      <c r="D17" s="25">
        <v>0</v>
      </c>
      <c r="E17" t="s">
        <v>293</v>
      </c>
      <c r="F17" t="s">
        <v>302</v>
      </c>
    </row>
    <row r="18" spans="1:6">
      <c r="A18">
        <v>15</v>
      </c>
      <c r="B18" s="24" t="s">
        <v>301</v>
      </c>
      <c r="C18" s="25">
        <v>0</v>
      </c>
      <c r="D18" s="25">
        <v>0</v>
      </c>
      <c r="E18" t="s">
        <v>293</v>
      </c>
      <c r="F18" t="s">
        <v>302</v>
      </c>
    </row>
    <row r="19" spans="1:6">
      <c r="A19">
        <v>16</v>
      </c>
      <c r="B19" s="24" t="s">
        <v>301</v>
      </c>
      <c r="C19" s="25">
        <v>0</v>
      </c>
      <c r="D19" s="25">
        <v>0</v>
      </c>
      <c r="E19" t="s">
        <v>293</v>
      </c>
      <c r="F19" t="s">
        <v>302</v>
      </c>
    </row>
    <row r="20" spans="1:6">
      <c r="A20">
        <v>17</v>
      </c>
      <c r="B20" s="24" t="s">
        <v>301</v>
      </c>
      <c r="C20" s="25">
        <v>0</v>
      </c>
      <c r="D20" s="25">
        <v>0</v>
      </c>
      <c r="E20" t="s">
        <v>293</v>
      </c>
      <c r="F20" t="s">
        <v>302</v>
      </c>
    </row>
    <row r="21" spans="1:6">
      <c r="A21">
        <v>18</v>
      </c>
      <c r="B21" s="24" t="s">
        <v>301</v>
      </c>
      <c r="C21" s="25">
        <v>0</v>
      </c>
      <c r="D21" s="25">
        <v>0</v>
      </c>
      <c r="E21" t="s">
        <v>293</v>
      </c>
      <c r="F21" t="s">
        <v>302</v>
      </c>
    </row>
    <row r="22" spans="1:6">
      <c r="A22">
        <v>19</v>
      </c>
      <c r="B22" s="24" t="s">
        <v>301</v>
      </c>
      <c r="C22" s="25">
        <v>0</v>
      </c>
      <c r="D22" s="25">
        <v>0</v>
      </c>
      <c r="E22" t="s">
        <v>293</v>
      </c>
      <c r="F22" t="s">
        <v>302</v>
      </c>
    </row>
    <row r="23" spans="1:6">
      <c r="A23">
        <v>20</v>
      </c>
      <c r="B23" s="24" t="s">
        <v>301</v>
      </c>
      <c r="C23" s="25">
        <v>0</v>
      </c>
      <c r="D23" s="25">
        <v>0</v>
      </c>
      <c r="E23" t="s">
        <v>293</v>
      </c>
      <c r="F23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Tabla_564809</vt:lpstr>
      <vt:lpstr>Tabla_564795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2024-04-09T19:44:17Z</dcterms:created>
  <dcterms:modified xsi:type="dcterms:W3CDTF">2024-06-26T19:31:23Z</dcterms:modified>
</cp:coreProperties>
</file>